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719" firstSheet="1" activeTab="3"/>
  </bookViews>
  <sheets>
    <sheet name="全日程" sheetId="48" state="hidden" r:id="rId1"/>
    <sheet name="2以下_表" sheetId="68" r:id="rId2"/>
    <sheet name="2以下_日程" sheetId="43" r:id="rId3"/>
    <sheet name="3以下_表" sheetId="72" r:id="rId4"/>
    <sheet name="3以下_日程" sheetId="58" r:id="rId5"/>
    <sheet name="4以下_表" sheetId="70" r:id="rId6"/>
    <sheet name="4以下_日程" sheetId="59" r:id="rId7"/>
    <sheet name="5以下_表" sheetId="73" r:id="rId8"/>
    <sheet name="5以下_日程" sheetId="60" r:id="rId9"/>
    <sheet name="6以下_表" sheetId="66" r:id="rId10"/>
    <sheet name="6以下_日程" sheetId="61" r:id="rId11"/>
    <sheet name="最終日用" sheetId="32" r:id="rId12"/>
  </sheets>
  <definedNames>
    <definedName name="_xlnm.Print_Area" localSheetId="2">'2以下_日程'!$A$1:$J$156</definedName>
    <definedName name="_xlnm.Print_Area" localSheetId="1">'2以下_表'!$A$1:$AX$45</definedName>
    <definedName name="_xlnm.Print_Area" localSheetId="4">'3以下_日程'!$A$1:$J$149</definedName>
    <definedName name="_xlnm.Print_Area" localSheetId="3">'3以下_表'!$A$1:$AL$46</definedName>
    <definedName name="_xlnm.Print_Area" localSheetId="6">'4以下_日程'!$A$1:$J$107</definedName>
    <definedName name="_xlnm.Print_Area" localSheetId="5">'4以下_表'!$A$1:$AX$45</definedName>
    <definedName name="_xlnm.Print_Area" localSheetId="8">'5以下_日程'!$A$1:$K$118</definedName>
    <definedName name="_xlnm.Print_Area" localSheetId="7">'5以下_表'!$A$1:$AK$44</definedName>
    <definedName name="_xlnm.Print_Area" localSheetId="10">'6以下_日程'!$A$1:$J$184</definedName>
    <definedName name="_xlnm.Print_Area" localSheetId="9">'6以下_表'!$A$1:$AR$43</definedName>
    <definedName name="_xlnm.Print_Area" localSheetId="0">全日程!$A$1:$J$42</definedName>
    <definedName name="_xlnm.Print_Titles" localSheetId="2">'2以下_日程'!$1:$2</definedName>
    <definedName name="_xlnm.Print_Titles" localSheetId="4">'3以下_日程'!$1:$2</definedName>
    <definedName name="_xlnm.Print_Titles" localSheetId="6">'4以下_日程'!$1:$2</definedName>
    <definedName name="_xlnm.Print_Titles" localSheetId="8">'5以下_日程'!$1:$1</definedName>
    <definedName name="_xlnm.Print_Titles" localSheetId="10">'6以下_日程'!$1:$2</definedName>
    <definedName name="_xlnm.Print_Titles" localSheetId="0">全日程!#REF!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59" l="1"/>
  <c r="C97" i="59" l="1"/>
  <c r="C99" i="59" l="1"/>
  <c r="C160" i="61"/>
  <c r="A109" i="60" l="1"/>
  <c r="A174" i="61"/>
  <c r="A160" i="61"/>
  <c r="C174" i="61"/>
  <c r="A140" i="58"/>
  <c r="A126" i="58"/>
  <c r="C140" i="58"/>
  <c r="C141" i="58" s="1"/>
  <c r="C142" i="58" s="1"/>
  <c r="C109" i="60"/>
  <c r="A97" i="59"/>
  <c r="C147" i="43"/>
  <c r="C148" i="43" s="1"/>
  <c r="C135" i="43" s="1"/>
  <c r="C136" i="43" s="1"/>
  <c r="A147" i="43"/>
  <c r="C133" i="43"/>
  <c r="C134" i="43" s="1"/>
  <c r="A133" i="43"/>
  <c r="C111" i="58"/>
  <c r="C112" i="58" s="1"/>
  <c r="A111" i="58"/>
  <c r="C120" i="43"/>
  <c r="C121" i="43" s="1"/>
  <c r="C108" i="43" s="1"/>
  <c r="C109" i="43" s="1"/>
  <c r="A120" i="43"/>
  <c r="C116" i="61"/>
  <c r="C117" i="61" s="1"/>
  <c r="C118" i="61" s="1"/>
  <c r="C81" i="58"/>
  <c r="C82" i="58" s="1"/>
  <c r="C83" i="58" s="1"/>
  <c r="C96" i="58"/>
  <c r="C97" i="58" s="1"/>
  <c r="A96" i="58"/>
  <c r="Z8" i="72"/>
  <c r="AJ14" i="70"/>
  <c r="AJ13" i="70"/>
  <c r="AJ12" i="70"/>
  <c r="AJ13" i="68"/>
  <c r="AJ14" i="68"/>
  <c r="AJ12" i="68"/>
  <c r="C95" i="60"/>
  <c r="C96" i="60" s="1"/>
  <c r="C97" i="60" s="1"/>
  <c r="C98" i="60" s="1"/>
  <c r="C81" i="60"/>
  <c r="C82" i="60"/>
  <c r="C83" i="60" s="1"/>
  <c r="C84" i="60" s="1"/>
  <c r="V9" i="70"/>
  <c r="U9" i="70"/>
  <c r="V8" i="70"/>
  <c r="U8" i="70"/>
  <c r="V7" i="70"/>
  <c r="U7" i="70"/>
  <c r="V6" i="70"/>
  <c r="U6" i="70"/>
  <c r="V5" i="70"/>
  <c r="U5" i="70"/>
  <c r="W5" i="70" s="1"/>
  <c r="AU7" i="68"/>
  <c r="AU8" i="68"/>
  <c r="AT8" i="68"/>
  <c r="AT7" i="68"/>
  <c r="AT6" i="68"/>
  <c r="AT5" i="68"/>
  <c r="V9" i="68"/>
  <c r="U9" i="68"/>
  <c r="W9" i="68" s="1"/>
  <c r="T9" i="68"/>
  <c r="C146" i="61"/>
  <c r="C147" i="61" s="1"/>
  <c r="C148" i="61" s="1"/>
  <c r="C149" i="61" s="1"/>
  <c r="C132" i="61"/>
  <c r="C133" i="61" s="1"/>
  <c r="C134" i="61" s="1"/>
  <c r="C135" i="61" s="1"/>
  <c r="C66" i="58"/>
  <c r="C67" i="58" s="1"/>
  <c r="C68" i="58" s="1"/>
  <c r="C69" i="58" s="1"/>
  <c r="C70" i="58" s="1"/>
  <c r="C71" i="58" s="1"/>
  <c r="C72" i="58" s="1"/>
  <c r="C73" i="58" s="1"/>
  <c r="C74" i="58" s="1"/>
  <c r="A66" i="58"/>
  <c r="C67" i="60"/>
  <c r="C68" i="60"/>
  <c r="C69" i="60" s="1"/>
  <c r="C70" i="60" s="1"/>
  <c r="C71" i="60" s="1"/>
  <c r="C72" i="60" s="1"/>
  <c r="C73" i="60" s="1"/>
  <c r="C74" i="60" s="1"/>
  <c r="C75" i="60" s="1"/>
  <c r="A95" i="60"/>
  <c r="A81" i="60"/>
  <c r="A116" i="61"/>
  <c r="A132" i="61"/>
  <c r="Z10" i="72"/>
  <c r="Z17" i="72"/>
  <c r="Z16" i="72"/>
  <c r="Z15" i="72"/>
  <c r="Z14" i="72"/>
  <c r="Z13" i="72"/>
  <c r="Y13" i="72"/>
  <c r="AA13" i="72" s="1"/>
  <c r="Z6" i="72"/>
  <c r="Z7" i="72"/>
  <c r="Z9" i="72"/>
  <c r="Z5" i="72"/>
  <c r="Y5" i="72"/>
  <c r="Z5" i="73"/>
  <c r="C106" i="43"/>
  <c r="C107" i="43" s="1"/>
  <c r="C100" i="61"/>
  <c r="C101" i="61" s="1"/>
  <c r="C102" i="61" s="1"/>
  <c r="C103" i="61" s="1"/>
  <c r="C91" i="43"/>
  <c r="A91" i="43"/>
  <c r="C79" i="43"/>
  <c r="C76" i="43"/>
  <c r="C77" i="43" s="1"/>
  <c r="A76" i="43"/>
  <c r="A67" i="60"/>
  <c r="C85" i="61"/>
  <c r="C86" i="61" s="1"/>
  <c r="C87" i="61" s="1"/>
  <c r="C88" i="61" s="1"/>
  <c r="C89" i="61" s="1"/>
  <c r="C90" i="61" s="1"/>
  <c r="A100" i="61"/>
  <c r="A85" i="61"/>
  <c r="T5" i="68"/>
  <c r="X17" i="72"/>
  <c r="X13" i="72"/>
  <c r="X10" i="72"/>
  <c r="X6" i="72"/>
  <c r="Y6" i="72"/>
  <c r="AA6" i="72"/>
  <c r="X7" i="72"/>
  <c r="Y7" i="72"/>
  <c r="AA7" i="72" s="1"/>
  <c r="X8" i="72"/>
  <c r="Y8" i="72"/>
  <c r="AA8" i="72"/>
  <c r="X9" i="72"/>
  <c r="Y9" i="72"/>
  <c r="AA9" i="72" s="1"/>
  <c r="Y10" i="72"/>
  <c r="AA10" i="72" s="1"/>
  <c r="AA5" i="72"/>
  <c r="X5" i="72"/>
  <c r="T12" i="70"/>
  <c r="AS5" i="70"/>
  <c r="T7" i="70"/>
  <c r="T6" i="70"/>
  <c r="T5" i="70"/>
  <c r="S11" i="66"/>
  <c r="R11" i="66"/>
  <c r="T11" i="66" s="1"/>
  <c r="Q11" i="66"/>
  <c r="X13" i="73"/>
  <c r="X6" i="73"/>
  <c r="Y6" i="73"/>
  <c r="Z6" i="73"/>
  <c r="X7" i="73"/>
  <c r="Y7" i="73"/>
  <c r="Z7" i="73"/>
  <c r="AA7" i="73" s="1"/>
  <c r="X8" i="73"/>
  <c r="Y8" i="73"/>
  <c r="Z8" i="73"/>
  <c r="X9" i="73"/>
  <c r="Y9" i="73"/>
  <c r="Z9" i="73"/>
  <c r="AA9" i="73" s="1"/>
  <c r="X10" i="73"/>
  <c r="Y10" i="73"/>
  <c r="Z10" i="73"/>
  <c r="Y5" i="73"/>
  <c r="AA5" i="73" s="1"/>
  <c r="X5" i="73"/>
  <c r="C37" i="60"/>
  <c r="C38" i="60" s="1"/>
  <c r="C39" i="60"/>
  <c r="C40" i="60" s="1"/>
  <c r="C41" i="60" s="1"/>
  <c r="C42" i="60" s="1"/>
  <c r="C43" i="60" s="1"/>
  <c r="C62" i="43"/>
  <c r="C63" i="43" s="1"/>
  <c r="C64" i="43" s="1"/>
  <c r="C65" i="43" s="1"/>
  <c r="C48" i="43"/>
  <c r="C49" i="43" s="1"/>
  <c r="C50" i="43" s="1"/>
  <c r="C36" i="58"/>
  <c r="C37" i="58" s="1"/>
  <c r="C38" i="58" s="1"/>
  <c r="C39" i="58" s="1"/>
  <c r="C40" i="58" s="1"/>
  <c r="C41" i="58" s="1"/>
  <c r="C42" i="58" s="1"/>
  <c r="C51" i="58"/>
  <c r="C52" i="58" s="1"/>
  <c r="C53" i="58" s="1"/>
  <c r="C54" i="58" s="1"/>
  <c r="C55" i="58" s="1"/>
  <c r="C67" i="59"/>
  <c r="C68" i="59" s="1"/>
  <c r="C69" i="59" s="1"/>
  <c r="C70" i="59" s="1"/>
  <c r="C71" i="59" s="1"/>
  <c r="C72" i="59" s="1"/>
  <c r="C73" i="59" s="1"/>
  <c r="C74" i="59" s="1"/>
  <c r="C52" i="60"/>
  <c r="C53" i="60" s="1"/>
  <c r="C54" i="60" s="1"/>
  <c r="C55" i="60" s="1"/>
  <c r="C56" i="60" s="1"/>
  <c r="C57" i="60" s="1"/>
  <c r="C58" i="60" s="1"/>
  <c r="C126" i="58"/>
  <c r="C127" i="58" s="1"/>
  <c r="C128" i="58" s="1"/>
  <c r="C82" i="59"/>
  <c r="C83" i="59" s="1"/>
  <c r="C84" i="59"/>
  <c r="C85" i="59" s="1"/>
  <c r="C86" i="59" s="1"/>
  <c r="C87" i="59" s="1"/>
  <c r="C88" i="59" s="1"/>
  <c r="A67" i="59"/>
  <c r="A81" i="58"/>
  <c r="A51" i="58"/>
  <c r="C37" i="61"/>
  <c r="C38" i="61" s="1"/>
  <c r="C39" i="61" s="1"/>
  <c r="C68" i="61"/>
  <c r="C69" i="61" s="1"/>
  <c r="C70" i="61" s="1"/>
  <c r="A68" i="61"/>
  <c r="A37" i="60"/>
  <c r="A37" i="61"/>
  <c r="C21" i="58"/>
  <c r="C22" i="58" s="1"/>
  <c r="C23" i="58"/>
  <c r="C24" i="58" s="1"/>
  <c r="C25" i="58" s="1"/>
  <c r="C26" i="58" s="1"/>
  <c r="C27" i="58" s="1"/>
  <c r="C6" i="58"/>
  <c r="C7" i="58" s="1"/>
  <c r="C8" i="58" s="1"/>
  <c r="C9" i="58" s="1"/>
  <c r="C10" i="58" s="1"/>
  <c r="C11" i="58" s="1"/>
  <c r="C12" i="58" s="1"/>
  <c r="C13" i="58" s="1"/>
  <c r="C22" i="60"/>
  <c r="C23" i="60"/>
  <c r="C24" i="60" s="1"/>
  <c r="C25" i="60" s="1"/>
  <c r="C26" i="60" s="1"/>
  <c r="C27" i="60" s="1"/>
  <c r="C28" i="60" s="1"/>
  <c r="C21" i="61"/>
  <c r="C22" i="61" s="1"/>
  <c r="C23" i="61" s="1"/>
  <c r="C24" i="61" s="1"/>
  <c r="C25" i="61" s="1"/>
  <c r="C26" i="61" s="1"/>
  <c r="C27" i="61" s="1"/>
  <c r="C53" i="61"/>
  <c r="C54" i="61" s="1"/>
  <c r="C55" i="61" s="1"/>
  <c r="C56" i="61" s="1"/>
  <c r="C57" i="61" s="1"/>
  <c r="C58" i="61" s="1"/>
  <c r="C59" i="61" s="1"/>
  <c r="C52" i="59"/>
  <c r="C53" i="59" s="1"/>
  <c r="C54" i="59"/>
  <c r="C55" i="59" s="1"/>
  <c r="A52" i="59"/>
  <c r="C37" i="59"/>
  <c r="C38" i="59"/>
  <c r="C39" i="59" s="1"/>
  <c r="T12" i="68"/>
  <c r="AS5" i="68"/>
  <c r="A52" i="60"/>
  <c r="A48" i="43"/>
  <c r="A34" i="43"/>
  <c r="R4" i="72"/>
  <c r="R4" i="73"/>
  <c r="Y17" i="73"/>
  <c r="Z17" i="73"/>
  <c r="X17" i="73"/>
  <c r="Y16" i="73"/>
  <c r="Z16" i="73"/>
  <c r="AA16" i="73" s="1"/>
  <c r="X16" i="73"/>
  <c r="Y15" i="73"/>
  <c r="Z15" i="73"/>
  <c r="X15" i="73"/>
  <c r="Y14" i="73"/>
  <c r="Z14" i="73"/>
  <c r="AA14" i="73" s="1"/>
  <c r="X14" i="73"/>
  <c r="Y13" i="73"/>
  <c r="Z13" i="73"/>
  <c r="R12" i="73"/>
  <c r="O12" i="73"/>
  <c r="L12" i="73"/>
  <c r="I12" i="73"/>
  <c r="F12" i="73"/>
  <c r="U4" i="73"/>
  <c r="O4" i="73"/>
  <c r="L4" i="73"/>
  <c r="I4" i="73"/>
  <c r="F4" i="73"/>
  <c r="U4" i="72"/>
  <c r="Y17" i="72"/>
  <c r="AA17" i="72" s="1"/>
  <c r="Y16" i="72"/>
  <c r="X16" i="72"/>
  <c r="Y15" i="72"/>
  <c r="AA15" i="72"/>
  <c r="X15" i="72"/>
  <c r="Y14" i="72"/>
  <c r="AA14" i="72" s="1"/>
  <c r="X14" i="72"/>
  <c r="R12" i="72"/>
  <c r="O12" i="72"/>
  <c r="L12" i="72"/>
  <c r="I12" i="72"/>
  <c r="F12" i="72"/>
  <c r="O4" i="72"/>
  <c r="L4" i="72"/>
  <c r="I4" i="72"/>
  <c r="F4" i="72"/>
  <c r="V15" i="70"/>
  <c r="U15" i="70"/>
  <c r="W15" i="70"/>
  <c r="T15" i="70"/>
  <c r="V14" i="70"/>
  <c r="U14" i="70"/>
  <c r="W14" i="70"/>
  <c r="T14" i="70"/>
  <c r="U13" i="70"/>
  <c r="V13" i="70"/>
  <c r="W13" i="70"/>
  <c r="T13" i="70"/>
  <c r="V12" i="70"/>
  <c r="U12" i="70"/>
  <c r="W12" i="70"/>
  <c r="N11" i="70"/>
  <c r="K11" i="70"/>
  <c r="H11" i="70"/>
  <c r="E11" i="70"/>
  <c r="W9" i="70"/>
  <c r="T9" i="70"/>
  <c r="AT8" i="70"/>
  <c r="AU8" i="70"/>
  <c r="AV8" i="70" s="1"/>
  <c r="AS8" i="70"/>
  <c r="W8" i="70"/>
  <c r="T8" i="70"/>
  <c r="AT7" i="70"/>
  <c r="AU7" i="70"/>
  <c r="AV7" i="70" s="1"/>
  <c r="AS7" i="70"/>
  <c r="W7" i="70"/>
  <c r="AT6" i="70"/>
  <c r="AU6" i="70"/>
  <c r="AV6" i="70"/>
  <c r="AS6" i="70"/>
  <c r="W6" i="70"/>
  <c r="AT5" i="70"/>
  <c r="AU5" i="70"/>
  <c r="AV5" i="70" s="1"/>
  <c r="AM4" i="70"/>
  <c r="AJ4" i="70"/>
  <c r="AG4" i="70"/>
  <c r="AD4" i="70"/>
  <c r="Q4" i="70"/>
  <c r="N4" i="70"/>
  <c r="K4" i="70"/>
  <c r="H4" i="70"/>
  <c r="E4" i="70"/>
  <c r="V15" i="68"/>
  <c r="U15" i="68"/>
  <c r="W15" i="68" s="1"/>
  <c r="T15" i="68"/>
  <c r="V14" i="68"/>
  <c r="U14" i="68"/>
  <c r="W14" i="68" s="1"/>
  <c r="T14" i="68"/>
  <c r="V13" i="68"/>
  <c r="U13" i="68"/>
  <c r="W13" i="68" s="1"/>
  <c r="T13" i="68"/>
  <c r="V12" i="68"/>
  <c r="U12" i="68"/>
  <c r="W12" i="68" s="1"/>
  <c r="N11" i="68"/>
  <c r="K11" i="68"/>
  <c r="H11" i="68"/>
  <c r="E11" i="68"/>
  <c r="AS8" i="68"/>
  <c r="V8" i="68"/>
  <c r="U8" i="68"/>
  <c r="W8" i="68" s="1"/>
  <c r="T8" i="68"/>
  <c r="AV7" i="68"/>
  <c r="AS7" i="68"/>
  <c r="V7" i="68"/>
  <c r="U7" i="68"/>
  <c r="W7" i="68" s="1"/>
  <c r="T7" i="68"/>
  <c r="AU6" i="68"/>
  <c r="AV6" i="68" s="1"/>
  <c r="AS6" i="68"/>
  <c r="V6" i="68"/>
  <c r="U6" i="68"/>
  <c r="T6" i="68"/>
  <c r="AU5" i="68"/>
  <c r="AV5" i="68" s="1"/>
  <c r="V5" i="68"/>
  <c r="U5" i="68"/>
  <c r="W5" i="68" s="1"/>
  <c r="AM4" i="68"/>
  <c r="AJ4" i="68"/>
  <c r="AG4" i="68"/>
  <c r="AD4" i="68"/>
  <c r="Q4" i="68"/>
  <c r="N4" i="68"/>
  <c r="K4" i="68"/>
  <c r="H4" i="68"/>
  <c r="E4" i="68"/>
  <c r="A22" i="60"/>
  <c r="AO8" i="66"/>
  <c r="AN8" i="66"/>
  <c r="AO7" i="66"/>
  <c r="AP7" i="66" s="1"/>
  <c r="AN7" i="66"/>
  <c r="AO6" i="66"/>
  <c r="AN6" i="66"/>
  <c r="AP6" i="66"/>
  <c r="AO5" i="66"/>
  <c r="AN5" i="66"/>
  <c r="AP5" i="66" s="1"/>
  <c r="S14" i="66"/>
  <c r="T14" i="66" s="1"/>
  <c r="R14" i="66"/>
  <c r="S13" i="66"/>
  <c r="R13" i="66"/>
  <c r="T13" i="66" s="1"/>
  <c r="S12" i="66"/>
  <c r="R12" i="66"/>
  <c r="T12" i="66" s="1"/>
  <c r="R8" i="66"/>
  <c r="R7" i="66"/>
  <c r="S7" i="66"/>
  <c r="T7" i="66" s="1"/>
  <c r="R6" i="66"/>
  <c r="S8" i="66"/>
  <c r="S6" i="66"/>
  <c r="T6" i="66"/>
  <c r="S5" i="66"/>
  <c r="R5" i="66"/>
  <c r="T5" i="66" s="1"/>
  <c r="A21" i="58"/>
  <c r="A6" i="58"/>
  <c r="Q14" i="66"/>
  <c r="Q13" i="66"/>
  <c r="Q12" i="66"/>
  <c r="AM8" i="66"/>
  <c r="AM7" i="66"/>
  <c r="AM6" i="66"/>
  <c r="AM5" i="66"/>
  <c r="Q6" i="66"/>
  <c r="Q7" i="66"/>
  <c r="Q8" i="66"/>
  <c r="Q5" i="66"/>
  <c r="AP8" i="66"/>
  <c r="A146" i="61"/>
  <c r="N10" i="66"/>
  <c r="K10" i="66"/>
  <c r="H10" i="66"/>
  <c r="E10" i="66"/>
  <c r="AJ4" i="66"/>
  <c r="AG4" i="66"/>
  <c r="AD4" i="66"/>
  <c r="AA4" i="66"/>
  <c r="N4" i="66"/>
  <c r="K4" i="66"/>
  <c r="H4" i="66"/>
  <c r="E4" i="66"/>
  <c r="A106" i="43"/>
  <c r="A62" i="43"/>
  <c r="A20" i="43"/>
  <c r="A6" i="43"/>
  <c r="A36" i="58"/>
  <c r="A82" i="59"/>
  <c r="A37" i="59"/>
  <c r="A22" i="59"/>
  <c r="A6" i="59"/>
  <c r="A6" i="60"/>
  <c r="A6" i="61"/>
  <c r="A53" i="61"/>
  <c r="A21" i="61"/>
  <c r="A37" i="48"/>
  <c r="A3" i="48"/>
  <c r="A14" i="48"/>
  <c r="W6" i="68"/>
  <c r="AV8" i="68"/>
  <c r="AA13" i="73" l="1"/>
  <c r="AA15" i="73"/>
  <c r="AA17" i="73"/>
  <c r="AA10" i="73"/>
  <c r="AA8" i="73"/>
  <c r="AA6" i="73"/>
  <c r="AA16" i="72"/>
  <c r="T8" i="66"/>
</calcChain>
</file>

<file path=xl/sharedStrings.xml><?xml version="1.0" encoding="utf-8"?>
<sst xmlns="http://schemas.openxmlformats.org/spreadsheetml/2006/main" count="2950" uniqueCount="621">
  <si>
    <t>順位</t>
  </si>
  <si>
    <t>差</t>
  </si>
  <si>
    <t>失点</t>
  </si>
  <si>
    <t>得点</t>
  </si>
  <si>
    <t>勝点</t>
  </si>
  <si>
    <t>■予選リーグ</t>
  </si>
  <si>
    <t>月　日</t>
  </si>
  <si>
    <t>No．</t>
  </si>
  <si>
    <t>キックオフ</t>
  </si>
  <si>
    <t>区分</t>
  </si>
  <si>
    <t>対　　戦　　カ　　ー　　ド</t>
  </si>
  <si>
    <t>審　　判</t>
  </si>
  <si>
    <t>－</t>
    <phoneticPr fontId="2"/>
  </si>
  <si>
    <t>当番チーム</t>
  </si>
  <si>
    <t>１の両者</t>
    <phoneticPr fontId="2"/>
  </si>
  <si>
    <t>２の両者</t>
    <phoneticPr fontId="2"/>
  </si>
  <si>
    <t>３の両者</t>
    <phoneticPr fontId="2"/>
  </si>
  <si>
    <t>４の両者</t>
    <phoneticPr fontId="2"/>
  </si>
  <si>
    <t>６の両者</t>
  </si>
  <si>
    <t>Ｂ２</t>
    <phoneticPr fontId="2"/>
  </si>
  <si>
    <t>Ｂ１</t>
    <phoneticPr fontId="2"/>
  </si>
  <si>
    <t>Ａ２</t>
    <phoneticPr fontId="2"/>
  </si>
  <si>
    <t>　</t>
    <phoneticPr fontId="2"/>
  </si>
  <si>
    <t>▽決勝トーナメント</t>
    <phoneticPr fontId="2"/>
  </si>
  <si>
    <t>４年生以下の部</t>
    <rPh sb="1" eb="5">
      <t>ネンセイイカ</t>
    </rPh>
    <rPh sb="6" eb="7">
      <t>ブ</t>
    </rPh>
    <phoneticPr fontId="2"/>
  </si>
  <si>
    <t>３年生以下の部</t>
    <rPh sb="1" eb="5">
      <t>ネンセイイカ</t>
    </rPh>
    <rPh sb="6" eb="7">
      <t>ブ</t>
    </rPh>
    <phoneticPr fontId="2"/>
  </si>
  <si>
    <t>鶴牧Ｆ</t>
    <rPh sb="0" eb="2">
      <t>ツルマキ</t>
    </rPh>
    <phoneticPr fontId="2"/>
  </si>
  <si>
    <t>鶴牧Ｂ</t>
    <rPh sb="0" eb="2">
      <t>ツルマキ</t>
    </rPh>
    <phoneticPr fontId="2"/>
  </si>
  <si>
    <t>北貝取Ｂ</t>
    <rPh sb="0" eb="1">
      <t>キタ</t>
    </rPh>
    <rPh sb="1" eb="3">
      <t>カイトリ</t>
    </rPh>
    <phoneticPr fontId="2"/>
  </si>
  <si>
    <t>鶴牧Ｅ</t>
    <rPh sb="0" eb="2">
      <t>ツルマキ</t>
    </rPh>
    <phoneticPr fontId="2"/>
  </si>
  <si>
    <t>永山Ｂ</t>
    <rPh sb="0" eb="2">
      <t>ナガヤマ</t>
    </rPh>
    <phoneticPr fontId="2"/>
  </si>
  <si>
    <t>東寺方Ｂ</t>
    <rPh sb="0" eb="1">
      <t>ヒガシ</t>
    </rPh>
    <rPh sb="1" eb="2">
      <t>テラ</t>
    </rPh>
    <rPh sb="2" eb="3">
      <t>カタ</t>
    </rPh>
    <phoneticPr fontId="2"/>
  </si>
  <si>
    <t>－</t>
  </si>
  <si>
    <t>落合Ａ</t>
    <rPh sb="0" eb="2">
      <t>オチアイ</t>
    </rPh>
    <phoneticPr fontId="2"/>
  </si>
  <si>
    <t>聖ヶ丘Ａ</t>
    <rPh sb="0" eb="3">
      <t>ヒジリガオカ</t>
    </rPh>
    <phoneticPr fontId="2"/>
  </si>
  <si>
    <t>鶴牧Ａ</t>
    <rPh sb="0" eb="2">
      <t>ツルマキ</t>
    </rPh>
    <phoneticPr fontId="2"/>
  </si>
  <si>
    <t>17多摩Ａ</t>
    <rPh sb="2" eb="4">
      <t>タマ</t>
    </rPh>
    <phoneticPr fontId="2"/>
  </si>
  <si>
    <t>多摩Ａ</t>
    <rPh sb="0" eb="2">
      <t>タマ</t>
    </rPh>
    <phoneticPr fontId="2"/>
  </si>
  <si>
    <t>東寺方Ａ</t>
    <rPh sb="0" eb="1">
      <t>ヒガシ</t>
    </rPh>
    <rPh sb="1" eb="2">
      <t>テラ</t>
    </rPh>
    <rPh sb="2" eb="3">
      <t>カタ</t>
    </rPh>
    <phoneticPr fontId="2"/>
  </si>
  <si>
    <t>東寺方A</t>
    <rPh sb="0" eb="1">
      <t>ヒガシ</t>
    </rPh>
    <rPh sb="1" eb="2">
      <t>テラ</t>
    </rPh>
    <rPh sb="2" eb="3">
      <t>カタ</t>
    </rPh>
    <phoneticPr fontId="2"/>
  </si>
  <si>
    <t>聖ヶ丘A</t>
    <rPh sb="0" eb="3">
      <t>ヒジリガオカ</t>
    </rPh>
    <phoneticPr fontId="2"/>
  </si>
  <si>
    <t>多摩B</t>
    <rPh sb="0" eb="2">
      <t>タマ</t>
    </rPh>
    <phoneticPr fontId="2"/>
  </si>
  <si>
    <t>3の両者</t>
    <phoneticPr fontId="2"/>
  </si>
  <si>
    <t>4の両者</t>
    <phoneticPr fontId="2"/>
  </si>
  <si>
    <t>トヨニＡ</t>
  </si>
  <si>
    <t>2の両者</t>
    <phoneticPr fontId="2"/>
  </si>
  <si>
    <t>5の両者</t>
    <phoneticPr fontId="2"/>
  </si>
  <si>
    <t>会場(東寺方)</t>
    <rPh sb="3" eb="4">
      <t>ヒガシ</t>
    </rPh>
    <rPh sb="4" eb="5">
      <t>テラ</t>
    </rPh>
    <rPh sb="5" eb="6">
      <t>カタ</t>
    </rPh>
    <phoneticPr fontId="26"/>
  </si>
  <si>
    <t>東寺方小</t>
    <rPh sb="0" eb="1">
      <t>ヒガシ</t>
    </rPh>
    <rPh sb="1" eb="2">
      <t>テラ</t>
    </rPh>
    <rPh sb="2" eb="3">
      <t>カタ</t>
    </rPh>
    <rPh sb="3" eb="4">
      <t>ショウ</t>
    </rPh>
    <phoneticPr fontId="26"/>
  </si>
  <si>
    <t>6A</t>
  </si>
  <si>
    <t>SEISEKIＢ</t>
  </si>
  <si>
    <t>選手権</t>
    <rPh sb="0" eb="3">
      <t>センシュケン</t>
    </rPh>
    <phoneticPr fontId="2"/>
  </si>
  <si>
    <t>会場(SEISEKI)</t>
    <phoneticPr fontId="26"/>
  </si>
  <si>
    <t>第一小</t>
    <rPh sb="0" eb="2">
      <t>ダイイチ</t>
    </rPh>
    <rPh sb="2" eb="3">
      <t>ショウ</t>
    </rPh>
    <phoneticPr fontId="26"/>
  </si>
  <si>
    <t>6年以下</t>
    <rPh sb="1" eb="2">
      <t>ネン</t>
    </rPh>
    <rPh sb="2" eb="4">
      <t>イカ</t>
    </rPh>
    <phoneticPr fontId="2"/>
  </si>
  <si>
    <t>Ａ面</t>
    <rPh sb="1" eb="2">
      <t>メン</t>
    </rPh>
    <phoneticPr fontId="2"/>
  </si>
  <si>
    <t>Ｂ面</t>
    <rPh sb="1" eb="2">
      <t>メン</t>
    </rPh>
    <phoneticPr fontId="2"/>
  </si>
  <si>
    <t>会場</t>
    <rPh sb="0" eb="2">
      <t>カイジョウ</t>
    </rPh>
    <phoneticPr fontId="2"/>
  </si>
  <si>
    <t>閉会式</t>
    <rPh sb="0" eb="2">
      <t>ヘイカイ</t>
    </rPh>
    <rPh sb="2" eb="3">
      <t>シキ</t>
    </rPh>
    <phoneticPr fontId="2"/>
  </si>
  <si>
    <t>5の両者</t>
    <rPh sb="2" eb="4">
      <t>リョウシャ</t>
    </rPh>
    <phoneticPr fontId="3"/>
  </si>
  <si>
    <t>要コートサイズ変更</t>
    <rPh sb="0" eb="1">
      <t>ヨウ</t>
    </rPh>
    <rPh sb="7" eb="9">
      <t>ヘンコウ</t>
    </rPh>
    <phoneticPr fontId="2"/>
  </si>
  <si>
    <t>A２</t>
  </si>
  <si>
    <t>17多摩・二小</t>
    <rPh sb="2" eb="4">
      <t>タマ</t>
    </rPh>
    <rPh sb="5" eb="6">
      <t>ニ</t>
    </rPh>
    <rPh sb="6" eb="7">
      <t>ショウ</t>
    </rPh>
    <phoneticPr fontId="2"/>
  </si>
  <si>
    <t>２年生以下の部</t>
    <rPh sb="1" eb="5">
      <t>ネンセイイカ</t>
    </rPh>
    <rPh sb="6" eb="7">
      <t>ブ</t>
    </rPh>
    <phoneticPr fontId="2"/>
  </si>
  <si>
    <t>SEISEKI Ａ</t>
  </si>
  <si>
    <t>２Ｂ</t>
    <phoneticPr fontId="2"/>
  </si>
  <si>
    <t>B4</t>
    <phoneticPr fontId="2"/>
  </si>
  <si>
    <t>B2</t>
    <phoneticPr fontId="2"/>
  </si>
  <si>
    <t>B3</t>
    <phoneticPr fontId="2"/>
  </si>
  <si>
    <t>B1</t>
    <phoneticPr fontId="2"/>
  </si>
  <si>
    <t>トヨニ</t>
    <phoneticPr fontId="2"/>
  </si>
  <si>
    <t>４年以下</t>
    <rPh sb="1" eb="2">
      <t>ネン</t>
    </rPh>
    <rPh sb="2" eb="4">
      <t>イカ</t>
    </rPh>
    <phoneticPr fontId="2"/>
  </si>
  <si>
    <t>６１の勝者</t>
    <rPh sb="3" eb="5">
      <t>ショウシャ</t>
    </rPh>
    <phoneticPr fontId="1"/>
  </si>
  <si>
    <t>６２の勝者</t>
    <rPh sb="3" eb="5">
      <t>ショウシャ</t>
    </rPh>
    <phoneticPr fontId="1"/>
  </si>
  <si>
    <t>６３の勝者</t>
    <rPh sb="3" eb="5">
      <t>ショウシャ</t>
    </rPh>
    <phoneticPr fontId="1"/>
  </si>
  <si>
    <t>６４の勝者</t>
    <rPh sb="3" eb="5">
      <t>ショウシャ</t>
    </rPh>
    <phoneticPr fontId="1"/>
  </si>
  <si>
    <t>６５の敗者</t>
    <rPh sb="3" eb="5">
      <t>ハイシャ</t>
    </rPh>
    <phoneticPr fontId="1"/>
  </si>
  <si>
    <t>６６の敗者</t>
    <rPh sb="3" eb="5">
      <t>ハイシャ</t>
    </rPh>
    <phoneticPr fontId="1"/>
  </si>
  <si>
    <t>２１の勝者</t>
    <rPh sb="3" eb="5">
      <t>ショウシャ</t>
    </rPh>
    <phoneticPr fontId="1"/>
  </si>
  <si>
    <t>２２の勝者</t>
    <rPh sb="3" eb="5">
      <t>ショウシャ</t>
    </rPh>
    <phoneticPr fontId="1"/>
  </si>
  <si>
    <t>２３の勝者</t>
    <rPh sb="3" eb="5">
      <t>ショウシャ</t>
    </rPh>
    <phoneticPr fontId="1"/>
  </si>
  <si>
    <t>２４の勝者</t>
    <rPh sb="3" eb="5">
      <t>ショウシャ</t>
    </rPh>
    <phoneticPr fontId="1"/>
  </si>
  <si>
    <t>２５の敗者</t>
    <rPh sb="3" eb="5">
      <t>ハイシャ</t>
    </rPh>
    <phoneticPr fontId="1"/>
  </si>
  <si>
    <t>２６の敗者</t>
    <rPh sb="3" eb="5">
      <t>ハイシャ</t>
    </rPh>
    <phoneticPr fontId="1"/>
  </si>
  <si>
    <t>２５の勝者</t>
    <rPh sb="3" eb="5">
      <t>ショウシャ</t>
    </rPh>
    <phoneticPr fontId="1"/>
  </si>
  <si>
    <t>２６の勝者</t>
    <rPh sb="3" eb="5">
      <t>ショウシャ</t>
    </rPh>
    <phoneticPr fontId="1"/>
  </si>
  <si>
    <t>２年以下</t>
    <rPh sb="1" eb="2">
      <t>ネン</t>
    </rPh>
    <rPh sb="2" eb="4">
      <t>イカ</t>
    </rPh>
    <phoneticPr fontId="2"/>
  </si>
  <si>
    <t>2年以下</t>
    <rPh sb="1" eb="2">
      <t>ネン</t>
    </rPh>
    <rPh sb="2" eb="4">
      <t>イカ</t>
    </rPh>
    <phoneticPr fontId="2"/>
  </si>
  <si>
    <t>Ｓ32</t>
  </si>
  <si>
    <t>Ｓ52</t>
  </si>
  <si>
    <t>（21・22・23・24の勝者）</t>
    <rPh sb="13" eb="15">
      <t>ショウシャ</t>
    </rPh>
    <phoneticPr fontId="2"/>
  </si>
  <si>
    <t>7の両者</t>
    <phoneticPr fontId="2"/>
  </si>
  <si>
    <t>6の両者</t>
    <phoneticPr fontId="2"/>
  </si>
  <si>
    <t>6・7の勝者</t>
    <rPh sb="4" eb="6">
      <t>ショウシャ</t>
    </rPh>
    <phoneticPr fontId="2"/>
  </si>
  <si>
    <t>鶴牧D</t>
    <rPh sb="0" eb="2">
      <t>ツルマキ</t>
    </rPh>
    <phoneticPr fontId="2"/>
  </si>
  <si>
    <t>～</t>
    <phoneticPr fontId="2"/>
  </si>
  <si>
    <t>２年以下決勝トーナメント</t>
    <rPh sb="1" eb="4">
      <t>ネンイカ</t>
    </rPh>
    <rPh sb="4" eb="6">
      <t>ケッショウ</t>
    </rPh>
    <phoneticPr fontId="2"/>
  </si>
  <si>
    <t>6～8 下記</t>
    <rPh sb="4" eb="6">
      <t>カキ</t>
    </rPh>
    <phoneticPr fontId="2"/>
  </si>
  <si>
    <t>（61・62・63・64の勝者）</t>
    <rPh sb="13" eb="15">
      <t>ショウシャ</t>
    </rPh>
    <phoneticPr fontId="2"/>
  </si>
  <si>
    <t>1～5 鶴牧Ｂ</t>
    <rPh sb="4" eb="6">
      <t>ツルマキ</t>
    </rPh>
    <phoneticPr fontId="2"/>
  </si>
  <si>
    <t>9の両者</t>
    <rPh sb="2" eb="4">
      <t>リョウシャ</t>
    </rPh>
    <phoneticPr fontId="3"/>
  </si>
  <si>
    <t>7・8の勝者</t>
    <rPh sb="4" eb="6">
      <t>ショウシャ</t>
    </rPh>
    <phoneticPr fontId="2"/>
  </si>
  <si>
    <t>8の両者</t>
    <rPh sb="2" eb="4">
      <t>リョウシャ</t>
    </rPh>
    <phoneticPr fontId="3"/>
  </si>
  <si>
    <t>東落合小</t>
    <rPh sb="0" eb="1">
      <t>ヒガシ</t>
    </rPh>
    <rPh sb="1" eb="3">
      <t>オチアイ</t>
    </rPh>
    <rPh sb="3" eb="4">
      <t>ショウ</t>
    </rPh>
    <phoneticPr fontId="26"/>
  </si>
  <si>
    <t>会場(落合小)</t>
    <rPh sb="3" eb="5">
      <t>オチアイ</t>
    </rPh>
    <rPh sb="5" eb="6">
      <t>ショウ</t>
    </rPh>
    <phoneticPr fontId="26"/>
  </si>
  <si>
    <t>1の両者</t>
    <rPh sb="2" eb="4">
      <t>リョウシャ</t>
    </rPh>
    <phoneticPr fontId="2"/>
  </si>
  <si>
    <t>1～3 SEISEKI A</t>
    <phoneticPr fontId="2"/>
  </si>
  <si>
    <t>4～6 B4</t>
    <phoneticPr fontId="2"/>
  </si>
  <si>
    <t>7～10 下記</t>
    <rPh sb="5" eb="7">
      <t>カキ</t>
    </rPh>
    <phoneticPr fontId="2"/>
  </si>
  <si>
    <t>(日)</t>
  </si>
  <si>
    <t>会場：</t>
    <rPh sb="0" eb="2">
      <t>カイジョウ</t>
    </rPh>
    <phoneticPr fontId="26"/>
  </si>
  <si>
    <t>　</t>
    <phoneticPr fontId="3"/>
  </si>
  <si>
    <t>Ａ１</t>
    <phoneticPr fontId="2"/>
  </si>
  <si>
    <t>Ｃ１</t>
    <phoneticPr fontId="2"/>
  </si>
  <si>
    <t>Ｃ２</t>
    <phoneticPr fontId="2"/>
  </si>
  <si>
    <t>Ｗ２</t>
    <phoneticPr fontId="2"/>
  </si>
  <si>
    <t>Ｗ１</t>
    <phoneticPr fontId="2"/>
  </si>
  <si>
    <t>■最終日</t>
    <rPh sb="1" eb="4">
      <t>サイシュウビ</t>
    </rPh>
    <phoneticPr fontId="2"/>
  </si>
  <si>
    <t>落合</t>
    <rPh sb="0" eb="2">
      <t>オチアイ</t>
    </rPh>
    <phoneticPr fontId="2"/>
  </si>
  <si>
    <t>ムスタング</t>
    <phoneticPr fontId="2"/>
  </si>
  <si>
    <t>SEISEKI</t>
    <phoneticPr fontId="2"/>
  </si>
  <si>
    <t>５年生以下の部</t>
    <rPh sb="1" eb="5">
      <t>ネンセイイカ</t>
    </rPh>
    <rPh sb="6" eb="7">
      <t>ブ</t>
    </rPh>
    <phoneticPr fontId="2"/>
  </si>
  <si>
    <t>６以下の部</t>
    <phoneticPr fontId="2"/>
  </si>
  <si>
    <t>聖ヶ丘</t>
    <phoneticPr fontId="2"/>
  </si>
  <si>
    <t>Ａグループ</t>
  </si>
  <si>
    <t>Ｂグループ</t>
  </si>
  <si>
    <t>Ｃグループ</t>
  </si>
  <si>
    <t>６年生以下の部</t>
    <rPh sb="1" eb="5">
      <t>ネンセイイカ</t>
    </rPh>
    <rPh sb="6" eb="7">
      <t>ブ</t>
    </rPh>
    <phoneticPr fontId="2"/>
  </si>
  <si>
    <t>ムスタング</t>
  </si>
  <si>
    <t>6B</t>
  </si>
  <si>
    <t>2A</t>
  </si>
  <si>
    <t>3A</t>
  </si>
  <si>
    <t>鶴牧Ａ</t>
    <phoneticPr fontId="2"/>
  </si>
  <si>
    <t>鶴牧B</t>
    <phoneticPr fontId="2"/>
  </si>
  <si>
    <t>（提供）</t>
    <rPh sb="1" eb="3">
      <t>テイキョウ</t>
    </rPh>
    <phoneticPr fontId="2"/>
  </si>
  <si>
    <t>多摩B</t>
    <phoneticPr fontId="2"/>
  </si>
  <si>
    <t>多摩Ａ</t>
    <phoneticPr fontId="2"/>
  </si>
  <si>
    <t>3B</t>
  </si>
  <si>
    <t>4A</t>
  </si>
  <si>
    <t>4B</t>
  </si>
  <si>
    <t>5A</t>
  </si>
  <si>
    <t>TKスペラーレ</t>
  </si>
  <si>
    <t>３両者</t>
    <rPh sb="1" eb="3">
      <t>リョウシャ</t>
    </rPh>
    <phoneticPr fontId="2"/>
  </si>
  <si>
    <t>１両者</t>
    <rPh sb="1" eb="3">
      <t>リョウシャ</t>
    </rPh>
    <phoneticPr fontId="2"/>
  </si>
  <si>
    <t>２両者</t>
    <rPh sb="1" eb="3">
      <t>リョウシャ</t>
    </rPh>
    <phoneticPr fontId="2"/>
  </si>
  <si>
    <t>５両者</t>
    <rPh sb="1" eb="3">
      <t>リョウシャ</t>
    </rPh>
    <phoneticPr fontId="2"/>
  </si>
  <si>
    <t>４両者</t>
    <rPh sb="1" eb="3">
      <t>リョウシャ</t>
    </rPh>
    <phoneticPr fontId="2"/>
  </si>
  <si>
    <t>６両者</t>
    <rPh sb="1" eb="3">
      <t>リョウシャ</t>
    </rPh>
    <phoneticPr fontId="2"/>
  </si>
  <si>
    <t>２１勝者</t>
    <rPh sb="2" eb="4">
      <t>ショウシャ</t>
    </rPh>
    <phoneticPr fontId="2"/>
  </si>
  <si>
    <t>２２勝者</t>
    <rPh sb="2" eb="4">
      <t>ショウシャ</t>
    </rPh>
    <phoneticPr fontId="2"/>
  </si>
  <si>
    <t>２３勝者</t>
    <rPh sb="2" eb="4">
      <t>ショウシャ</t>
    </rPh>
    <phoneticPr fontId="2"/>
  </si>
  <si>
    <t>２４勝者</t>
    <rPh sb="2" eb="4">
      <t>ショウシャ</t>
    </rPh>
    <phoneticPr fontId="2"/>
  </si>
  <si>
    <t>２５敗者</t>
    <rPh sb="2" eb="4">
      <t>ハイシャ</t>
    </rPh>
    <phoneticPr fontId="2"/>
  </si>
  <si>
    <t>２６敗者</t>
    <rPh sb="2" eb="4">
      <t>ハイシャ</t>
    </rPh>
    <phoneticPr fontId="2"/>
  </si>
  <si>
    <t>２５勝者</t>
    <rPh sb="2" eb="4">
      <t>ショウシャ</t>
    </rPh>
    <phoneticPr fontId="2"/>
  </si>
  <si>
    <t>２６勝者</t>
    <rPh sb="2" eb="4">
      <t>ショウシャ</t>
    </rPh>
    <phoneticPr fontId="2"/>
  </si>
  <si>
    <t>４１勝者</t>
    <rPh sb="2" eb="4">
      <t>ショウシャ</t>
    </rPh>
    <phoneticPr fontId="2"/>
  </si>
  <si>
    <t>４３勝者</t>
    <rPh sb="2" eb="4">
      <t>ショウシャ</t>
    </rPh>
    <phoneticPr fontId="2"/>
  </si>
  <si>
    <t>４２勝者</t>
    <rPh sb="2" eb="4">
      <t>ショウシャ</t>
    </rPh>
    <phoneticPr fontId="2"/>
  </si>
  <si>
    <t>４４勝者</t>
    <rPh sb="2" eb="4">
      <t>ショウシャ</t>
    </rPh>
    <phoneticPr fontId="2"/>
  </si>
  <si>
    <t>　</t>
  </si>
  <si>
    <t>■決勝トーナメント</t>
    <rPh sb="1" eb="3">
      <t>ケッショウ</t>
    </rPh>
    <phoneticPr fontId="2"/>
  </si>
  <si>
    <t>2B</t>
    <phoneticPr fontId="2"/>
  </si>
  <si>
    <t>2両者</t>
    <rPh sb="1" eb="3">
      <t>リョウシャ</t>
    </rPh>
    <phoneticPr fontId="2"/>
  </si>
  <si>
    <t>6両者</t>
    <rPh sb="1" eb="3">
      <t>リョウシャ</t>
    </rPh>
    <phoneticPr fontId="2"/>
  </si>
  <si>
    <t>4両者</t>
    <rPh sb="1" eb="3">
      <t>リョウシャ</t>
    </rPh>
    <phoneticPr fontId="2"/>
  </si>
  <si>
    <t>5両者</t>
    <rPh sb="1" eb="3">
      <t>リョウシャ</t>
    </rPh>
    <phoneticPr fontId="2"/>
  </si>
  <si>
    <t>2年以下の部</t>
    <phoneticPr fontId="2"/>
  </si>
  <si>
    <t>4年以下の部</t>
    <phoneticPr fontId="2"/>
  </si>
  <si>
    <t>５１勝者</t>
    <rPh sb="2" eb="4">
      <t>ショウシャ</t>
    </rPh>
    <phoneticPr fontId="2"/>
  </si>
  <si>
    <t>５３勝者</t>
    <rPh sb="2" eb="4">
      <t>ショウシャ</t>
    </rPh>
    <phoneticPr fontId="2"/>
  </si>
  <si>
    <t>５２勝者</t>
    <rPh sb="2" eb="4">
      <t>ショウシャ</t>
    </rPh>
    <phoneticPr fontId="2"/>
  </si>
  <si>
    <t>５４勝者</t>
    <rPh sb="2" eb="4">
      <t>ショウシャ</t>
    </rPh>
    <phoneticPr fontId="2"/>
  </si>
  <si>
    <t>６５敗者</t>
    <rPh sb="2" eb="4">
      <t>ハイシャ</t>
    </rPh>
    <phoneticPr fontId="2"/>
  </si>
  <si>
    <t>６５勝者</t>
    <rPh sb="2" eb="4">
      <t>ショウシャ</t>
    </rPh>
    <phoneticPr fontId="2"/>
  </si>
  <si>
    <t>６６敗者</t>
    <rPh sb="2" eb="4">
      <t>ハイシャ</t>
    </rPh>
    <phoneticPr fontId="2"/>
  </si>
  <si>
    <t>６６勝者</t>
    <rPh sb="2" eb="4">
      <t>ショウシャ</t>
    </rPh>
    <phoneticPr fontId="2"/>
  </si>
  <si>
    <t>Ａグループ</t>
    <phoneticPr fontId="2"/>
  </si>
  <si>
    <t>SEISEKI B</t>
    <phoneticPr fontId="2"/>
  </si>
  <si>
    <t>多摩</t>
    <rPh sb="0" eb="2">
      <t>タマ</t>
    </rPh>
    <phoneticPr fontId="2"/>
  </si>
  <si>
    <t>TKｽﾍﾟﾗｰﾚ</t>
    <phoneticPr fontId="2"/>
  </si>
  <si>
    <t>Ｂグループ</t>
    <phoneticPr fontId="2"/>
  </si>
  <si>
    <t>永山</t>
    <rPh sb="0" eb="2">
      <t>ナガヤマ</t>
    </rPh>
    <phoneticPr fontId="2"/>
  </si>
  <si>
    <t>東寺方</t>
    <rPh sb="0" eb="3">
      <t>ヒガシテラカタ</t>
    </rPh>
    <phoneticPr fontId="2"/>
  </si>
  <si>
    <t>SEISEKI A</t>
    <phoneticPr fontId="2"/>
  </si>
  <si>
    <t>Ｂ４</t>
    <phoneticPr fontId="2"/>
  </si>
  <si>
    <t>Ａ３</t>
    <phoneticPr fontId="2"/>
  </si>
  <si>
    <t>Ｂ３</t>
    <phoneticPr fontId="2"/>
  </si>
  <si>
    <t>Ａ４</t>
    <phoneticPr fontId="2"/>
  </si>
  <si>
    <t>3年以下の部</t>
    <phoneticPr fontId="2"/>
  </si>
  <si>
    <t>5年以下の部</t>
    <phoneticPr fontId="2"/>
  </si>
  <si>
    <t>鶴牧C</t>
    <phoneticPr fontId="2"/>
  </si>
  <si>
    <t>落合A</t>
    <phoneticPr fontId="2"/>
  </si>
  <si>
    <t>鶴牧A</t>
    <phoneticPr fontId="2"/>
  </si>
  <si>
    <t>落合B</t>
    <phoneticPr fontId="2"/>
  </si>
  <si>
    <t>東寺方</t>
    <phoneticPr fontId="2"/>
  </si>
  <si>
    <t>落合B</t>
    <rPh sb="0" eb="2">
      <t>オチアイ</t>
    </rPh>
    <phoneticPr fontId="2"/>
  </si>
  <si>
    <t>多摩A</t>
    <rPh sb="0" eb="2">
      <t>タマ</t>
    </rPh>
    <phoneticPr fontId="2"/>
  </si>
  <si>
    <t>17多摩</t>
    <rPh sb="2" eb="4">
      <t>タマ</t>
    </rPh>
    <phoneticPr fontId="2"/>
  </si>
  <si>
    <t>東寺方</t>
    <rPh sb="0" eb="1">
      <t>ヒガシ</t>
    </rPh>
    <rPh sb="1" eb="3">
      <t>テラカタ</t>
    </rPh>
    <phoneticPr fontId="2"/>
  </si>
  <si>
    <t>落合A</t>
    <rPh sb="0" eb="2">
      <t>オチアイ</t>
    </rPh>
    <phoneticPr fontId="2"/>
  </si>
  <si>
    <t>鶴牧A</t>
    <rPh sb="0" eb="2">
      <t>ツルマキ</t>
    </rPh>
    <phoneticPr fontId="2"/>
  </si>
  <si>
    <t>聖ヶ丘</t>
    <rPh sb="0" eb="3">
      <t>ヒジリガオカ</t>
    </rPh>
    <phoneticPr fontId="2"/>
  </si>
  <si>
    <t>鶴牧B</t>
    <rPh sb="0" eb="2">
      <t>ツルマキ</t>
    </rPh>
    <phoneticPr fontId="2"/>
  </si>
  <si>
    <t>鶴牧</t>
    <rPh sb="0" eb="2">
      <t>ツルマキ</t>
    </rPh>
    <phoneticPr fontId="2"/>
  </si>
  <si>
    <t>17多摩A</t>
    <rPh sb="2" eb="4">
      <t>タマ</t>
    </rPh>
    <phoneticPr fontId="2"/>
  </si>
  <si>
    <t>17多摩B</t>
    <rPh sb="2" eb="4">
      <t>タマ</t>
    </rPh>
    <phoneticPr fontId="2"/>
  </si>
  <si>
    <t>多摩陸</t>
    <rPh sb="0" eb="3">
      <t>タマリク</t>
    </rPh>
    <phoneticPr fontId="2"/>
  </si>
  <si>
    <t>4C</t>
    <phoneticPr fontId="2"/>
  </si>
  <si>
    <t>5両者</t>
    <rPh sb="1" eb="3">
      <t>リョウシャ</t>
    </rPh>
    <phoneticPr fontId="2"/>
  </si>
  <si>
    <t>7両者</t>
    <rPh sb="1" eb="3">
      <t>リョウシャ</t>
    </rPh>
    <phoneticPr fontId="2"/>
  </si>
  <si>
    <t>永山</t>
  </si>
  <si>
    <t>永山</t>
    <rPh sb="0" eb="2">
      <t>ナガヤマ</t>
    </rPh>
    <phoneticPr fontId="2"/>
  </si>
  <si>
    <t>落合B</t>
    <rPh sb="0" eb="2">
      <t>オチアイ</t>
    </rPh>
    <phoneticPr fontId="2"/>
  </si>
  <si>
    <t>TKスペラーレ</t>
    <phoneticPr fontId="2"/>
  </si>
  <si>
    <t>多摩A</t>
    <rPh sb="0" eb="2">
      <t>タマ</t>
    </rPh>
    <phoneticPr fontId="2"/>
  </si>
  <si>
    <t>聖ヶ丘</t>
    <rPh sb="0" eb="3">
      <t>ヒジリガオカ</t>
    </rPh>
    <phoneticPr fontId="2"/>
  </si>
  <si>
    <t>鶴牧B</t>
    <rPh sb="0" eb="2">
      <t>ツルマキ</t>
    </rPh>
    <phoneticPr fontId="2"/>
  </si>
  <si>
    <t>SEISEKI A</t>
  </si>
  <si>
    <t>SEISEKI A</t>
    <phoneticPr fontId="2"/>
  </si>
  <si>
    <t>SEISEKI B</t>
  </si>
  <si>
    <t>SEISEKI B</t>
    <phoneticPr fontId="2"/>
  </si>
  <si>
    <t>4A</t>
    <phoneticPr fontId="2"/>
  </si>
  <si>
    <t>落合A</t>
    <rPh sb="0" eb="2">
      <t>オチアイ</t>
    </rPh>
    <phoneticPr fontId="2"/>
  </si>
  <si>
    <t>多摩B</t>
    <rPh sb="0" eb="2">
      <t>タマ</t>
    </rPh>
    <phoneticPr fontId="2"/>
  </si>
  <si>
    <t>鶴牧A</t>
    <rPh sb="0" eb="2">
      <t>ツルマキ</t>
    </rPh>
    <phoneticPr fontId="2"/>
  </si>
  <si>
    <t>東寺方</t>
  </si>
  <si>
    <t>東寺方</t>
    <rPh sb="0" eb="1">
      <t>ヒガシ</t>
    </rPh>
    <rPh sb="1" eb="3">
      <t>テラカタ</t>
    </rPh>
    <phoneticPr fontId="2"/>
  </si>
  <si>
    <t>17多摩</t>
    <rPh sb="2" eb="4">
      <t>タマ</t>
    </rPh>
    <phoneticPr fontId="2"/>
  </si>
  <si>
    <t>3両者</t>
    <rPh sb="1" eb="3">
      <t>リョウシャ</t>
    </rPh>
    <phoneticPr fontId="2"/>
  </si>
  <si>
    <t>落合</t>
  </si>
  <si>
    <t>落合</t>
    <rPh sb="0" eb="2">
      <t>オチアイ</t>
    </rPh>
    <phoneticPr fontId="2"/>
  </si>
  <si>
    <t>鶴牧</t>
    <rPh sb="0" eb="2">
      <t>ツルマキ</t>
    </rPh>
    <phoneticPr fontId="2"/>
  </si>
  <si>
    <t>永山(1~5)</t>
    <rPh sb="0" eb="2">
      <t>ナガヤマ</t>
    </rPh>
    <phoneticPr fontId="2"/>
  </si>
  <si>
    <t>落合(1~5)</t>
    <rPh sb="0" eb="2">
      <t>オチアイ</t>
    </rPh>
    <phoneticPr fontId="2"/>
  </si>
  <si>
    <t>17多摩(1~5)</t>
    <rPh sb="2" eb="4">
      <t>タマ</t>
    </rPh>
    <phoneticPr fontId="2"/>
  </si>
  <si>
    <t>落合(1~4)</t>
    <rPh sb="0" eb="2">
      <t>オチアイ</t>
    </rPh>
    <phoneticPr fontId="2"/>
  </si>
  <si>
    <t>8両者</t>
    <rPh sb="1" eb="3">
      <t>リョウシャ</t>
    </rPh>
    <phoneticPr fontId="2"/>
  </si>
  <si>
    <t>9両者</t>
    <rPh sb="1" eb="3">
      <t>リョウシャ</t>
    </rPh>
    <phoneticPr fontId="2"/>
  </si>
  <si>
    <t>7両者</t>
    <rPh sb="1" eb="3">
      <t>リョウシャ</t>
    </rPh>
    <phoneticPr fontId="2"/>
  </si>
  <si>
    <t>TKスペラーレ</t>
    <phoneticPr fontId="2"/>
  </si>
  <si>
    <t>SEISEKI A</t>
    <phoneticPr fontId="2"/>
  </si>
  <si>
    <t>SEISEKI</t>
    <phoneticPr fontId="2"/>
  </si>
  <si>
    <t>SEISEKI A</t>
    <phoneticPr fontId="2"/>
  </si>
  <si>
    <t>SEISEKI B</t>
    <phoneticPr fontId="2"/>
  </si>
  <si>
    <t>SEISEKI A</t>
    <phoneticPr fontId="2"/>
  </si>
  <si>
    <t>5B</t>
    <phoneticPr fontId="2"/>
  </si>
  <si>
    <t>TKスペラーレ</t>
    <phoneticPr fontId="2"/>
  </si>
  <si>
    <t>SEISEKI B</t>
    <phoneticPr fontId="2"/>
  </si>
  <si>
    <t>東寺方</t>
    <rPh sb="0" eb="3">
      <t>ヒガシテラカタ</t>
    </rPh>
    <phoneticPr fontId="2"/>
  </si>
  <si>
    <t>SEISEK B</t>
  </si>
  <si>
    <t>SEISEK A</t>
  </si>
  <si>
    <t>ムスタング</t>
    <phoneticPr fontId="2"/>
  </si>
  <si>
    <t>多摩</t>
    <rPh sb="0" eb="2">
      <t>タマ</t>
    </rPh>
    <phoneticPr fontId="2"/>
  </si>
  <si>
    <t>TKスペラーレ</t>
    <phoneticPr fontId="2"/>
  </si>
  <si>
    <t>SEISEKI B</t>
    <phoneticPr fontId="2"/>
  </si>
  <si>
    <t>ムスタング</t>
    <phoneticPr fontId="2"/>
  </si>
  <si>
    <t>ムスタング</t>
    <phoneticPr fontId="2"/>
  </si>
  <si>
    <t>1両者</t>
    <rPh sb="1" eb="3">
      <t>リョウシャ</t>
    </rPh>
    <phoneticPr fontId="2"/>
  </si>
  <si>
    <t>4C</t>
    <phoneticPr fontId="2"/>
  </si>
  <si>
    <t>ムスタング(5~8)</t>
    <phoneticPr fontId="2"/>
  </si>
  <si>
    <t>TKスペラーレ(1~4)</t>
    <phoneticPr fontId="2"/>
  </si>
  <si>
    <t>永山(1~4)</t>
    <rPh sb="0" eb="2">
      <t>ナガヤマ</t>
    </rPh>
    <phoneticPr fontId="2"/>
  </si>
  <si>
    <t>聖ヶ丘(5~8)</t>
    <rPh sb="0" eb="3">
      <t>ヒジリガオカ</t>
    </rPh>
    <phoneticPr fontId="2"/>
  </si>
  <si>
    <t>東寺方(1~5)</t>
    <rPh sb="0" eb="1">
      <t>ヒガシ</t>
    </rPh>
    <rPh sb="1" eb="3">
      <t>テラカタ</t>
    </rPh>
    <phoneticPr fontId="2"/>
  </si>
  <si>
    <t>17多摩(6~9)</t>
    <rPh sb="2" eb="4">
      <t>タマ</t>
    </rPh>
    <phoneticPr fontId="2"/>
  </si>
  <si>
    <t>聖ヶ丘(1~4)</t>
    <rPh sb="0" eb="3">
      <t>ヒジリガオカ</t>
    </rPh>
    <phoneticPr fontId="2"/>
  </si>
  <si>
    <t>鶴牧(1~4)</t>
    <rPh sb="0" eb="2">
      <t>ツルマキ</t>
    </rPh>
    <phoneticPr fontId="2"/>
  </si>
  <si>
    <t>ムスタング</t>
    <phoneticPr fontId="2"/>
  </si>
  <si>
    <t>ムスタング</t>
    <phoneticPr fontId="2"/>
  </si>
  <si>
    <t>鶴牧C</t>
    <rPh sb="0" eb="2">
      <t>ツルマキ</t>
    </rPh>
    <phoneticPr fontId="2"/>
  </si>
  <si>
    <t>鶴牧C</t>
    <phoneticPr fontId="2"/>
  </si>
  <si>
    <t>2C</t>
  </si>
  <si>
    <t>和田公園</t>
    <rPh sb="0" eb="2">
      <t>ワダ</t>
    </rPh>
    <rPh sb="2" eb="4">
      <t>コウエン</t>
    </rPh>
    <phoneticPr fontId="2"/>
  </si>
  <si>
    <t>協会</t>
    <rPh sb="0" eb="2">
      <t>キョウカイ</t>
    </rPh>
    <phoneticPr fontId="2"/>
  </si>
  <si>
    <t>SEISEKI</t>
  </si>
  <si>
    <t>6A</t>
    <phoneticPr fontId="2"/>
  </si>
  <si>
    <t>6C</t>
  </si>
  <si>
    <t>図書館グランド</t>
    <rPh sb="0" eb="3">
      <t>トショカン</t>
    </rPh>
    <phoneticPr fontId="2"/>
  </si>
  <si>
    <t>協会</t>
    <rPh sb="0" eb="2">
      <t>キョウカイ</t>
    </rPh>
    <phoneticPr fontId="2"/>
  </si>
  <si>
    <t>落合</t>
    <rPh sb="0" eb="2">
      <t>オチアイ</t>
    </rPh>
    <phoneticPr fontId="2"/>
  </si>
  <si>
    <t>図書館グランド(A)</t>
    <rPh sb="0" eb="3">
      <t>トショカン</t>
    </rPh>
    <phoneticPr fontId="2"/>
  </si>
  <si>
    <t>図書館グランド(B)</t>
    <rPh sb="0" eb="3">
      <t>トショカン</t>
    </rPh>
    <phoneticPr fontId="2"/>
  </si>
  <si>
    <t>2B</t>
  </si>
  <si>
    <t>5B</t>
  </si>
  <si>
    <t>SEISEKI A(1~5)</t>
    <phoneticPr fontId="2"/>
  </si>
  <si>
    <t>多摩A(6~9)</t>
    <rPh sb="0" eb="2">
      <t>タマ</t>
    </rPh>
    <phoneticPr fontId="2"/>
  </si>
  <si>
    <t>落合B(1~5)</t>
    <rPh sb="0" eb="2">
      <t>オチアイ</t>
    </rPh>
    <phoneticPr fontId="2"/>
  </si>
  <si>
    <t>鶴牧B(6~9)</t>
    <rPh sb="0" eb="2">
      <t>ツルマキ</t>
    </rPh>
    <phoneticPr fontId="2"/>
  </si>
  <si>
    <t>SEISEKI A(6~9)</t>
    <phoneticPr fontId="2"/>
  </si>
  <si>
    <t>鶴牧B(1～4)</t>
    <rPh sb="0" eb="2">
      <t>ツルマキ</t>
    </rPh>
    <phoneticPr fontId="2"/>
  </si>
  <si>
    <t>SEISEKI B(5~8)</t>
    <phoneticPr fontId="2"/>
  </si>
  <si>
    <t>SEISEKI A</t>
    <phoneticPr fontId="2"/>
  </si>
  <si>
    <t>鶴牧C</t>
    <phoneticPr fontId="2"/>
  </si>
  <si>
    <t>SEISEKI A(5~8)</t>
    <phoneticPr fontId="2"/>
  </si>
  <si>
    <t>多摩B(5~8)</t>
    <rPh sb="0" eb="2">
      <t>タマ</t>
    </rPh>
    <phoneticPr fontId="2"/>
  </si>
  <si>
    <t>17多摩A(5~8)</t>
    <rPh sb="2" eb="4">
      <t>タマ</t>
    </rPh>
    <phoneticPr fontId="2"/>
  </si>
  <si>
    <t>落合</t>
    <rPh sb="0" eb="2">
      <t>オチアイ</t>
    </rPh>
    <phoneticPr fontId="2"/>
  </si>
  <si>
    <t>当該チーム</t>
    <rPh sb="0" eb="2">
      <t>トウガイ</t>
    </rPh>
    <phoneticPr fontId="2"/>
  </si>
  <si>
    <t>〇</t>
    <phoneticPr fontId="2"/>
  </si>
  <si>
    <t>●</t>
    <phoneticPr fontId="2"/>
  </si>
  <si>
    <t>△</t>
    <phoneticPr fontId="2"/>
  </si>
  <si>
    <t>●</t>
    <phoneticPr fontId="2"/>
  </si>
  <si>
    <t>〇</t>
    <phoneticPr fontId="2"/>
  </si>
  <si>
    <t>●</t>
    <phoneticPr fontId="2"/>
  </si>
  <si>
    <t>△</t>
    <phoneticPr fontId="2"/>
  </si>
  <si>
    <t>〇</t>
    <phoneticPr fontId="2"/>
  </si>
  <si>
    <t>●</t>
    <phoneticPr fontId="2"/>
  </si>
  <si>
    <t>〇</t>
    <phoneticPr fontId="2"/>
  </si>
  <si>
    <t>●</t>
    <phoneticPr fontId="2"/>
  </si>
  <si>
    <t>〇</t>
    <phoneticPr fontId="2"/>
  </si>
  <si>
    <t>TKスペラーレ(6~8)</t>
    <phoneticPr fontId="2"/>
  </si>
  <si>
    <t>鶴牧(6~8)</t>
    <rPh sb="0" eb="2">
      <t>ツルマキ</t>
    </rPh>
    <phoneticPr fontId="2"/>
  </si>
  <si>
    <t>落合(1~6)</t>
    <rPh sb="0" eb="2">
      <t>オチアイ</t>
    </rPh>
    <phoneticPr fontId="2"/>
  </si>
  <si>
    <t>永山(1~6)</t>
    <rPh sb="0" eb="2">
      <t>ナガヤマ</t>
    </rPh>
    <phoneticPr fontId="2"/>
  </si>
  <si>
    <t>鶴牧A(5~9)</t>
    <rPh sb="0" eb="2">
      <t>ツルマキ</t>
    </rPh>
    <phoneticPr fontId="2"/>
  </si>
  <si>
    <t>多摩(5~9)</t>
    <rPh sb="0" eb="2">
      <t>タマ</t>
    </rPh>
    <phoneticPr fontId="2"/>
  </si>
  <si>
    <t>●</t>
    <phoneticPr fontId="2"/>
  </si>
  <si>
    <t>宝野公園(A)</t>
    <rPh sb="0" eb="2">
      <t>タカラノ</t>
    </rPh>
    <rPh sb="2" eb="4">
      <t>コウエン</t>
    </rPh>
    <phoneticPr fontId="2"/>
  </si>
  <si>
    <t>宝野公園(B)</t>
    <rPh sb="0" eb="2">
      <t>タカラノ</t>
    </rPh>
    <rPh sb="2" eb="4">
      <t>コウエン</t>
    </rPh>
    <phoneticPr fontId="2"/>
  </si>
  <si>
    <t>落合A</t>
    <rPh sb="0" eb="3">
      <t>オチアイア</t>
    </rPh>
    <phoneticPr fontId="2"/>
  </si>
  <si>
    <t>TKスペラーレ</t>
    <phoneticPr fontId="2"/>
  </si>
  <si>
    <t>和田公園</t>
    <rPh sb="0" eb="4">
      <t>ワダコウエン</t>
    </rPh>
    <phoneticPr fontId="2"/>
  </si>
  <si>
    <t>中止</t>
    <rPh sb="0" eb="1">
      <t>チュウシ</t>
    </rPh>
    <phoneticPr fontId="2"/>
  </si>
  <si>
    <t>〇</t>
    <phoneticPr fontId="2"/>
  </si>
  <si>
    <t>●</t>
    <phoneticPr fontId="2"/>
  </si>
  <si>
    <t>●</t>
    <phoneticPr fontId="2"/>
  </si>
  <si>
    <t>〇</t>
    <phoneticPr fontId="2"/>
  </si>
  <si>
    <t>△</t>
    <phoneticPr fontId="2"/>
  </si>
  <si>
    <t>●</t>
    <phoneticPr fontId="2"/>
  </si>
  <si>
    <t>●</t>
    <phoneticPr fontId="2"/>
  </si>
  <si>
    <t>〇</t>
    <phoneticPr fontId="2"/>
  </si>
  <si>
    <t>〇</t>
    <phoneticPr fontId="2"/>
  </si>
  <si>
    <t>7両者</t>
    <rPh sb="1" eb="3">
      <t>リョウシャ</t>
    </rPh>
    <phoneticPr fontId="2"/>
  </si>
  <si>
    <t>6B</t>
    <phoneticPr fontId="2"/>
  </si>
  <si>
    <t>6C</t>
    <phoneticPr fontId="2"/>
  </si>
  <si>
    <t>鶴牧A(5~8)</t>
    <rPh sb="0" eb="2">
      <t>ツルマキ</t>
    </rPh>
    <phoneticPr fontId="2"/>
  </si>
  <si>
    <t>6B</t>
    <phoneticPr fontId="2"/>
  </si>
  <si>
    <t>6A</t>
    <phoneticPr fontId="2"/>
  </si>
  <si>
    <t>協会</t>
    <rPh sb="0" eb="2">
      <t>キョウカイ</t>
    </rPh>
    <phoneticPr fontId="2"/>
  </si>
  <si>
    <t>鶴牧(5~８)</t>
    <rPh sb="0" eb="2">
      <t>ツルマキ</t>
    </rPh>
    <phoneticPr fontId="2"/>
  </si>
  <si>
    <t>SEISEKI A(1~4)</t>
  </si>
  <si>
    <t>多摩B(1~4)</t>
    <rPh sb="0" eb="2">
      <t>タマ</t>
    </rPh>
    <phoneticPr fontId="2"/>
  </si>
  <si>
    <t>Ｂ２</t>
  </si>
  <si>
    <t>Ｃ１</t>
  </si>
  <si>
    <t>Ｗ１</t>
  </si>
  <si>
    <t>Ｂ１</t>
  </si>
  <si>
    <t>Ａ２</t>
  </si>
  <si>
    <t>Ｃ２</t>
  </si>
  <si>
    <t>協会</t>
    <rPh sb="0" eb="2">
      <t>キョウカイ</t>
    </rPh>
    <phoneticPr fontId="2"/>
  </si>
  <si>
    <t>落合(1~4)</t>
    <phoneticPr fontId="2"/>
  </si>
  <si>
    <t>SEISEKI(5~8)</t>
    <phoneticPr fontId="2"/>
  </si>
  <si>
    <t>鶴牧B(5~8)</t>
    <rPh sb="0" eb="2">
      <t>ツルマキ</t>
    </rPh>
    <phoneticPr fontId="2"/>
  </si>
  <si>
    <t>Ａ１</t>
  </si>
  <si>
    <t>Ｗ２</t>
  </si>
  <si>
    <t>10両者</t>
    <rPh sb="2" eb="4">
      <t>リョウシャ</t>
    </rPh>
    <phoneticPr fontId="2"/>
  </si>
  <si>
    <t>鶴牧A(1~4)</t>
    <rPh sb="0" eb="2">
      <t>ツルマキ</t>
    </rPh>
    <phoneticPr fontId="2"/>
  </si>
  <si>
    <t>SEISEKIA(1~4)</t>
    <phoneticPr fontId="2"/>
  </si>
  <si>
    <t>落合B(5~9)</t>
    <rPh sb="0" eb="2">
      <t>オチアイ</t>
    </rPh>
    <phoneticPr fontId="2"/>
  </si>
  <si>
    <t>多摩A(5~9)</t>
    <rPh sb="0" eb="2">
      <t>タマ</t>
    </rPh>
    <phoneticPr fontId="2"/>
  </si>
  <si>
    <t>４５敗者</t>
    <rPh sb="2" eb="4">
      <t>ハイシャ</t>
    </rPh>
    <phoneticPr fontId="2"/>
  </si>
  <si>
    <t>４６敗者</t>
    <rPh sb="2" eb="4">
      <t>ハイシャ</t>
    </rPh>
    <phoneticPr fontId="2"/>
  </si>
  <si>
    <t>４５勝者</t>
    <rPh sb="2" eb="4">
      <t>ショウシャ</t>
    </rPh>
    <phoneticPr fontId="2"/>
  </si>
  <si>
    <t>４６勝者</t>
    <rPh sb="2" eb="4">
      <t>ショウシャ</t>
    </rPh>
    <phoneticPr fontId="2"/>
  </si>
  <si>
    <t>８両者</t>
    <rPh sb="1" eb="3">
      <t>リョウシャ</t>
    </rPh>
    <phoneticPr fontId="2"/>
  </si>
  <si>
    <t>７両者</t>
    <rPh sb="1" eb="3">
      <t>リョウシャ</t>
    </rPh>
    <phoneticPr fontId="2"/>
  </si>
  <si>
    <t>多摩陸上競技場(A)</t>
    <rPh sb="0" eb="2">
      <t>タマ</t>
    </rPh>
    <rPh sb="2" eb="4">
      <t>リクジョウ</t>
    </rPh>
    <rPh sb="4" eb="7">
      <t>キョウギジョウ</t>
    </rPh>
    <phoneticPr fontId="2"/>
  </si>
  <si>
    <t>多摩陸上競技場(B)</t>
    <rPh sb="0" eb="2">
      <t>タマ</t>
    </rPh>
    <rPh sb="2" eb="4">
      <t>リクジョウ</t>
    </rPh>
    <rPh sb="4" eb="7">
      <t>キョウギジョウ</t>
    </rPh>
    <phoneticPr fontId="2"/>
  </si>
  <si>
    <t>ー</t>
    <phoneticPr fontId="2"/>
  </si>
  <si>
    <t>38両者</t>
    <rPh sb="2" eb="4">
      <t>リョウシャ</t>
    </rPh>
    <phoneticPr fontId="2"/>
  </si>
  <si>
    <t>32両者</t>
    <rPh sb="2" eb="4">
      <t>リョウシャ</t>
    </rPh>
    <phoneticPr fontId="2"/>
  </si>
  <si>
    <t>31両者</t>
    <rPh sb="2" eb="4">
      <t>リョウシャ</t>
    </rPh>
    <phoneticPr fontId="2"/>
  </si>
  <si>
    <t>34両者</t>
    <rPh sb="2" eb="4">
      <t>リョウシャ</t>
    </rPh>
    <phoneticPr fontId="2"/>
  </si>
  <si>
    <t>33両者</t>
    <rPh sb="2" eb="4">
      <t>リョウシャ</t>
    </rPh>
    <phoneticPr fontId="2"/>
  </si>
  <si>
    <t>36両者</t>
    <rPh sb="2" eb="4">
      <t>リョウシャ</t>
    </rPh>
    <phoneticPr fontId="2"/>
  </si>
  <si>
    <t>35両者</t>
    <rPh sb="2" eb="4">
      <t>リョウシャ</t>
    </rPh>
    <phoneticPr fontId="2"/>
  </si>
  <si>
    <t>37両者</t>
    <rPh sb="2" eb="4">
      <t>リョウシャ</t>
    </rPh>
    <phoneticPr fontId="2"/>
  </si>
  <si>
    <t>TKスペラーレ</t>
    <phoneticPr fontId="2"/>
  </si>
  <si>
    <t>●</t>
    <phoneticPr fontId="2"/>
  </si>
  <si>
    <t>〇</t>
    <phoneticPr fontId="2"/>
  </si>
  <si>
    <t>〇</t>
    <phoneticPr fontId="2"/>
  </si>
  <si>
    <t>〇</t>
    <phoneticPr fontId="2"/>
  </si>
  <si>
    <t>●</t>
    <phoneticPr fontId="2"/>
  </si>
  <si>
    <t>TKスペラーレ</t>
    <phoneticPr fontId="2"/>
  </si>
  <si>
    <t>17多摩A</t>
    <rPh sb="2" eb="4">
      <t>タマ</t>
    </rPh>
    <phoneticPr fontId="2"/>
  </si>
  <si>
    <t>－</t>
    <phoneticPr fontId="2"/>
  </si>
  <si>
    <t>聖ヶ丘(6~8)</t>
    <rPh sb="0" eb="3">
      <t>ヒジリガオカ</t>
    </rPh>
    <phoneticPr fontId="2"/>
  </si>
  <si>
    <t>東寺方(6~8)</t>
    <rPh sb="0" eb="1">
      <t>ヒガシ</t>
    </rPh>
    <rPh sb="1" eb="3">
      <t>テラカタ</t>
    </rPh>
    <phoneticPr fontId="2"/>
  </si>
  <si>
    <t>鶴牧A(1~5)</t>
    <rPh sb="0" eb="2">
      <t>ツルマキ</t>
    </rPh>
    <phoneticPr fontId="2"/>
  </si>
  <si>
    <t>SEISEKI A(1~5)</t>
    <phoneticPr fontId="2"/>
  </si>
  <si>
    <t>△</t>
  </si>
  <si>
    <t>4両者</t>
    <rPh sb="1" eb="3">
      <t>リョウシャ</t>
    </rPh>
    <phoneticPr fontId="2"/>
  </si>
  <si>
    <t>●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</si>
  <si>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</si>
  <si>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</si>
  <si>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</si>
  <si>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</si>
  <si>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●</t>
    <phoneticPr fontId="2"/>
  </si>
  <si>
    <t>〇</t>
    <phoneticPr fontId="2"/>
  </si>
  <si>
    <t>●</t>
    <phoneticPr fontId="2"/>
  </si>
  <si>
    <t>△</t>
    <phoneticPr fontId="2"/>
  </si>
  <si>
    <t>24両者</t>
    <rPh sb="2" eb="4">
      <t>リョウシャ</t>
    </rPh>
    <phoneticPr fontId="2"/>
  </si>
  <si>
    <t>22両者</t>
    <rPh sb="2" eb="4">
      <t>リョウシャ</t>
    </rPh>
    <phoneticPr fontId="2"/>
  </si>
  <si>
    <t>21両者</t>
    <rPh sb="2" eb="4">
      <t>リョウシャ</t>
    </rPh>
    <phoneticPr fontId="2"/>
  </si>
  <si>
    <t>23両者</t>
    <rPh sb="2" eb="4">
      <t>リョウシャ</t>
    </rPh>
    <phoneticPr fontId="2"/>
  </si>
  <si>
    <t>28両者</t>
    <rPh sb="2" eb="4">
      <t>リョウシャ</t>
    </rPh>
    <phoneticPr fontId="2"/>
  </si>
  <si>
    <t>27両者</t>
    <rPh sb="2" eb="4">
      <t>リョウシャ</t>
    </rPh>
    <phoneticPr fontId="2"/>
  </si>
  <si>
    <t>23敗者両者</t>
    <rPh sb="2" eb="4">
      <t>ハイシャ</t>
    </rPh>
    <rPh sb="4" eb="6">
      <t>リョウシャ</t>
    </rPh>
    <phoneticPr fontId="2"/>
  </si>
  <si>
    <t>24敗者両者</t>
    <rPh sb="2" eb="4">
      <t>ハイシャ</t>
    </rPh>
    <rPh sb="4" eb="6">
      <t>リョウシャ</t>
    </rPh>
    <phoneticPr fontId="2"/>
  </si>
  <si>
    <t>SEISEKI　A</t>
    <phoneticPr fontId="2"/>
  </si>
  <si>
    <t>落合</t>
    <rPh sb="0" eb="2">
      <t>オチアイ</t>
    </rPh>
    <phoneticPr fontId="2"/>
  </si>
  <si>
    <t>東寺方</t>
    <rPh sb="0" eb="3">
      <t>ヒガシテラカタ</t>
    </rPh>
    <phoneticPr fontId="2"/>
  </si>
  <si>
    <t>多摩A</t>
    <rPh sb="0" eb="2">
      <t>タマ</t>
    </rPh>
    <phoneticPr fontId="2"/>
  </si>
  <si>
    <t>TKスペラーレ</t>
    <phoneticPr fontId="2"/>
  </si>
  <si>
    <t>鶴牧</t>
    <rPh sb="0" eb="2">
      <t>ツルマキ</t>
    </rPh>
    <phoneticPr fontId="2"/>
  </si>
  <si>
    <t>５１勝者</t>
  </si>
  <si>
    <t>５２勝者</t>
  </si>
  <si>
    <t>聖ヶ丘</t>
    <rPh sb="0" eb="3">
      <t>ヒジリガオカ</t>
    </rPh>
    <phoneticPr fontId="2"/>
  </si>
  <si>
    <t>永山</t>
    <rPh sb="0" eb="2">
      <t>ナガヤマ</t>
    </rPh>
    <phoneticPr fontId="2"/>
  </si>
  <si>
    <t>52両者</t>
  </si>
  <si>
    <t>51両者</t>
  </si>
  <si>
    <t>54両者</t>
  </si>
  <si>
    <t>53両者</t>
  </si>
  <si>
    <t>56両者</t>
  </si>
  <si>
    <t>５３勝者</t>
  </si>
  <si>
    <t>５４勝者</t>
  </si>
  <si>
    <t>55両者</t>
  </si>
  <si>
    <t>２４勝者</t>
  </si>
  <si>
    <t>２３勝者</t>
  </si>
  <si>
    <t>落合(1~3)</t>
    <rPh sb="0" eb="2">
      <t>オチアイ</t>
    </rPh>
    <phoneticPr fontId="2"/>
  </si>
  <si>
    <t>ムスタング(4~6)</t>
    <phoneticPr fontId="2"/>
  </si>
  <si>
    <t>●</t>
    <phoneticPr fontId="2"/>
  </si>
  <si>
    <t>△</t>
    <phoneticPr fontId="2"/>
  </si>
  <si>
    <t>鶴牧B</t>
    <rPh sb="0" eb="2">
      <t>ツルマキ</t>
    </rPh>
    <phoneticPr fontId="2"/>
  </si>
  <si>
    <t>鶴牧A</t>
    <rPh sb="0" eb="2">
      <t>ツルマキ</t>
    </rPh>
    <phoneticPr fontId="2"/>
  </si>
  <si>
    <t>ムスタング</t>
    <phoneticPr fontId="2"/>
  </si>
  <si>
    <t>多摩</t>
    <rPh sb="0" eb="2">
      <t>タマ</t>
    </rPh>
    <phoneticPr fontId="2"/>
  </si>
  <si>
    <t>SEISEKI</t>
    <phoneticPr fontId="2"/>
  </si>
  <si>
    <t>永山</t>
    <rPh sb="0" eb="2">
      <t>ナガヤマ</t>
    </rPh>
    <phoneticPr fontId="2"/>
  </si>
  <si>
    <t>65両者</t>
    <rPh sb="2" eb="4">
      <t>リョウシャ</t>
    </rPh>
    <phoneticPr fontId="2"/>
  </si>
  <si>
    <t>66両者</t>
    <rPh sb="2" eb="4">
      <t>リョウシャ</t>
    </rPh>
    <phoneticPr fontId="2"/>
  </si>
  <si>
    <t>落合</t>
    <rPh sb="0" eb="2">
      <t>オチアイ</t>
    </rPh>
    <phoneticPr fontId="2"/>
  </si>
  <si>
    <t>SEISEKI A</t>
    <phoneticPr fontId="2"/>
  </si>
  <si>
    <t>聖ヶ丘</t>
    <rPh sb="0" eb="3">
      <t>ヒジリガオカ</t>
    </rPh>
    <phoneticPr fontId="2"/>
  </si>
  <si>
    <t>東寺方</t>
    <rPh sb="0" eb="3">
      <t>ヒガシテラカタ</t>
    </rPh>
    <phoneticPr fontId="2"/>
  </si>
  <si>
    <t>多摩A</t>
    <rPh sb="0" eb="2">
      <t>タマ</t>
    </rPh>
    <phoneticPr fontId="2"/>
  </si>
  <si>
    <t>鶴牧</t>
    <rPh sb="0" eb="2">
      <t>ツルマキ</t>
    </rPh>
    <phoneticPr fontId="2"/>
  </si>
  <si>
    <t>TKスペラーレ</t>
    <phoneticPr fontId="2"/>
  </si>
  <si>
    <t>〇</t>
    <phoneticPr fontId="2"/>
  </si>
  <si>
    <t>●</t>
    <phoneticPr fontId="2"/>
  </si>
  <si>
    <t>●</t>
    <phoneticPr fontId="2"/>
  </si>
  <si>
    <t>〇</t>
    <phoneticPr fontId="2"/>
  </si>
  <si>
    <t>■決勝トーナメント</t>
    <rPh sb="1" eb="3">
      <t>ケッショウ</t>
    </rPh>
    <phoneticPr fontId="2"/>
  </si>
  <si>
    <t>買取南公園</t>
    <rPh sb="0" eb="3">
      <t>カイトリミナミ</t>
    </rPh>
    <rPh sb="3" eb="5">
      <t>コウエン</t>
    </rPh>
    <phoneticPr fontId="2"/>
  </si>
  <si>
    <t>TKスペラーレ</t>
    <phoneticPr fontId="2"/>
  </si>
  <si>
    <t>68両者</t>
    <rPh sb="2" eb="4">
      <t>リョウシャ</t>
    </rPh>
    <phoneticPr fontId="2"/>
  </si>
  <si>
    <t>67両者</t>
    <rPh sb="2" eb="4">
      <t>リョウシャ</t>
    </rPh>
    <phoneticPr fontId="2"/>
  </si>
  <si>
    <t>閉会式</t>
    <rPh sb="0" eb="2">
      <t>ヘイカイシキ</t>
    </rPh>
    <phoneticPr fontId="2"/>
  </si>
  <si>
    <t>フレンドリーマッチ</t>
  </si>
  <si>
    <t>協会(2～5)</t>
    <rPh sb="0" eb="2">
      <t>キョウカイ</t>
    </rPh>
    <phoneticPr fontId="2"/>
  </si>
  <si>
    <t>△</t>
    <phoneticPr fontId="2"/>
  </si>
  <si>
    <t>●</t>
    <phoneticPr fontId="2"/>
  </si>
  <si>
    <t>●</t>
    <phoneticPr fontId="2"/>
  </si>
  <si>
    <t>〇</t>
    <phoneticPr fontId="2"/>
  </si>
  <si>
    <t>鶴牧Ａ</t>
    <rPh sb="0" eb="2">
      <t>ツルマキ</t>
    </rPh>
    <phoneticPr fontId="2"/>
  </si>
  <si>
    <t>多摩A</t>
    <rPh sb="0" eb="2">
      <t>タマ</t>
    </rPh>
    <phoneticPr fontId="2"/>
  </si>
  <si>
    <t>鶴牧B</t>
    <rPh sb="0" eb="2">
      <t>ツルマキ</t>
    </rPh>
    <phoneticPr fontId="2"/>
  </si>
  <si>
    <t>鶴牧C</t>
    <rPh sb="0" eb="2">
      <t>ツルマキ</t>
    </rPh>
    <phoneticPr fontId="2"/>
  </si>
  <si>
    <t>SEISEKI　B</t>
    <phoneticPr fontId="2"/>
  </si>
  <si>
    <t>SEISEKI　A</t>
    <phoneticPr fontId="2"/>
  </si>
  <si>
    <t>鶴牧A</t>
    <rPh sb="0" eb="2">
      <t>ツルマキ</t>
    </rPh>
    <phoneticPr fontId="2"/>
  </si>
  <si>
    <t>63両者</t>
    <rPh sb="2" eb="4">
      <t>リョウシャ</t>
    </rPh>
    <phoneticPr fontId="2"/>
  </si>
  <si>
    <t>61両者</t>
    <rPh sb="2" eb="4">
      <t>リョウシャ</t>
    </rPh>
    <phoneticPr fontId="2"/>
  </si>
  <si>
    <t>64両者</t>
    <rPh sb="2" eb="4">
      <t>リョウシャ</t>
    </rPh>
    <phoneticPr fontId="2"/>
  </si>
  <si>
    <t>永山</t>
    <rPh sb="0" eb="2">
      <t>ナガヤマ</t>
    </rPh>
    <phoneticPr fontId="2"/>
  </si>
  <si>
    <t>17多摩</t>
    <rPh sb="2" eb="4">
      <t>タマ</t>
    </rPh>
    <phoneticPr fontId="2"/>
  </si>
  <si>
    <t>落合A</t>
    <rPh sb="0" eb="2">
      <t>オチアイ</t>
    </rPh>
    <phoneticPr fontId="2"/>
  </si>
  <si>
    <t>鶴牧A</t>
    <rPh sb="0" eb="2">
      <t>ツルマキ</t>
    </rPh>
    <phoneticPr fontId="2"/>
  </si>
  <si>
    <t xml:space="preserve"> </t>
    <phoneticPr fontId="2"/>
  </si>
  <si>
    <t>SEISEKI A</t>
    <phoneticPr fontId="2"/>
  </si>
  <si>
    <t>鶴牧B</t>
    <rPh sb="0" eb="2">
      <t>ツルマキ</t>
    </rPh>
    <phoneticPr fontId="2"/>
  </si>
  <si>
    <t>勝点</t>
    <rPh sb="0" eb="2">
      <t>カチテン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</si>
  <si>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</si>
  <si>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</si>
  <si>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得失点差</t>
    <rPh sb="0" eb="4">
      <t>トクシッテンサ</t>
    </rPh>
    <phoneticPr fontId="2"/>
  </si>
  <si>
    <t>Wカード</t>
    <phoneticPr fontId="2"/>
  </si>
  <si>
    <t>TKスペラーレ</t>
    <phoneticPr fontId="2"/>
  </si>
  <si>
    <t>落合B</t>
    <rPh sb="0" eb="2">
      <t>オチアイ</t>
    </rPh>
    <phoneticPr fontId="2"/>
  </si>
  <si>
    <t>聖ヶ丘</t>
    <rPh sb="0" eb="3">
      <t>ヒジリガオカ</t>
    </rPh>
    <phoneticPr fontId="2"/>
  </si>
  <si>
    <t>順位</t>
    <rPh sb="0" eb="2">
      <t>ジュンイ</t>
    </rPh>
    <phoneticPr fontId="2"/>
  </si>
  <si>
    <t>多摩A</t>
    <rPh sb="0" eb="2">
      <t>タマ</t>
    </rPh>
    <phoneticPr fontId="2"/>
  </si>
  <si>
    <t>東寺方</t>
    <rPh sb="0" eb="3">
      <t>ヒガシテラカタ</t>
    </rPh>
    <phoneticPr fontId="2"/>
  </si>
  <si>
    <t>SEISEKI B</t>
    <phoneticPr fontId="2"/>
  </si>
  <si>
    <t>SEISEKI B</t>
    <phoneticPr fontId="2"/>
  </si>
  <si>
    <t>●</t>
    <phoneticPr fontId="2"/>
  </si>
  <si>
    <t>〇</t>
    <phoneticPr fontId="2"/>
  </si>
  <si>
    <t>〇</t>
    <phoneticPr fontId="2"/>
  </si>
  <si>
    <t>●</t>
    <phoneticPr fontId="2"/>
  </si>
  <si>
    <t>SEISEKI A</t>
    <phoneticPr fontId="2"/>
  </si>
  <si>
    <t>多摩A</t>
    <rPh sb="0" eb="2">
      <t>タマ</t>
    </rPh>
    <phoneticPr fontId="2"/>
  </si>
  <si>
    <t>鶴牧A</t>
    <rPh sb="0" eb="2">
      <t>ツルマキ</t>
    </rPh>
    <phoneticPr fontId="2"/>
  </si>
  <si>
    <t>TKスペラーレ</t>
    <phoneticPr fontId="2"/>
  </si>
  <si>
    <t>1PK3</t>
    <phoneticPr fontId="2"/>
  </si>
  <si>
    <t>1PK2</t>
    <phoneticPr fontId="2"/>
  </si>
  <si>
    <t>1PK2</t>
    <phoneticPr fontId="2"/>
  </si>
  <si>
    <t>1PK3</t>
    <phoneticPr fontId="2"/>
  </si>
  <si>
    <t>TKスペラーレ</t>
    <phoneticPr fontId="2"/>
  </si>
  <si>
    <t>多摩A(1)</t>
    <rPh sb="0" eb="2">
      <t>タマ</t>
    </rPh>
    <phoneticPr fontId="2"/>
  </si>
  <si>
    <t>SEISEKI A(1)</t>
    <phoneticPr fontId="2"/>
  </si>
  <si>
    <t>SEISEKI A</t>
    <phoneticPr fontId="2"/>
  </si>
  <si>
    <t>TKスペラーレ</t>
    <phoneticPr fontId="2"/>
  </si>
  <si>
    <t>諏訪小学校</t>
    <rPh sb="0" eb="5">
      <t>スワショウガッコウ</t>
    </rPh>
    <phoneticPr fontId="2"/>
  </si>
  <si>
    <t>SEISEKI B(1~4)</t>
    <phoneticPr fontId="2"/>
  </si>
  <si>
    <t>ムスタング(1~4)</t>
    <phoneticPr fontId="2"/>
  </si>
  <si>
    <t>東寺方小学校</t>
    <rPh sb="0" eb="3">
      <t>ヒガシテラカタ</t>
    </rPh>
    <rPh sb="3" eb="6">
      <t>ショウガッコウ</t>
    </rPh>
    <phoneticPr fontId="2"/>
  </si>
  <si>
    <t>鶴牧B(1~3)</t>
    <rPh sb="0" eb="2">
      <t>ツルマキ</t>
    </rPh>
    <phoneticPr fontId="2"/>
  </si>
  <si>
    <t>東寺方(1～3)</t>
    <rPh sb="0" eb="3">
      <t>ヒガシテラカタ</t>
    </rPh>
    <phoneticPr fontId="2"/>
  </si>
  <si>
    <t>17多摩</t>
    <rPh sb="2" eb="4">
      <t>タマ</t>
    </rPh>
    <phoneticPr fontId="2"/>
  </si>
  <si>
    <t>SEISEKI</t>
    <phoneticPr fontId="2"/>
  </si>
  <si>
    <t>第一小学校(A)</t>
    <rPh sb="0" eb="2">
      <t>ダイイチ</t>
    </rPh>
    <rPh sb="2" eb="5">
      <t>ショウガッコウ</t>
    </rPh>
    <phoneticPr fontId="2"/>
  </si>
  <si>
    <t>第一小学校(B)</t>
    <rPh sb="0" eb="2">
      <t>ダイイチ</t>
    </rPh>
    <rPh sb="2" eb="5">
      <t>ショウガッコウ</t>
    </rPh>
    <phoneticPr fontId="2"/>
  </si>
  <si>
    <t>２５勝者</t>
    <rPh sb="2" eb="4">
      <t>ショウシャ</t>
    </rPh>
    <phoneticPr fontId="2"/>
  </si>
  <si>
    <t>２６勝者</t>
    <rPh sb="2" eb="4">
      <t>ショウシャ</t>
    </rPh>
    <phoneticPr fontId="2"/>
  </si>
  <si>
    <t>２５敗者</t>
    <rPh sb="2" eb="4">
      <t>ハイシャ</t>
    </rPh>
    <phoneticPr fontId="2"/>
  </si>
  <si>
    <t>２６敗者</t>
    <rPh sb="2" eb="4">
      <t>ハイシャ</t>
    </rPh>
    <phoneticPr fontId="2"/>
  </si>
  <si>
    <t>21・23敗者</t>
    <rPh sb="5" eb="7">
      <t>ハイシャ</t>
    </rPh>
    <phoneticPr fontId="2"/>
  </si>
  <si>
    <t>22・24敗者</t>
    <rPh sb="5" eb="7">
      <t>ハイシャ</t>
    </rPh>
    <phoneticPr fontId="2"/>
  </si>
  <si>
    <t>28両者</t>
    <rPh sb="2" eb="4">
      <t>リョウシャ</t>
    </rPh>
    <phoneticPr fontId="2"/>
  </si>
  <si>
    <t>27両者</t>
    <rPh sb="2" eb="4">
      <t>リョウシャ</t>
    </rPh>
    <phoneticPr fontId="2"/>
  </si>
  <si>
    <t>〇</t>
  </si>
  <si>
    <t>△</t>
    <phoneticPr fontId="2"/>
  </si>
  <si>
    <t>〇</t>
    <phoneticPr fontId="2"/>
  </si>
  <si>
    <t>62両者</t>
    <rPh sb="2" eb="4">
      <t>リョウシャ</t>
    </rPh>
    <phoneticPr fontId="2"/>
  </si>
  <si>
    <t>0PK2</t>
    <phoneticPr fontId="2"/>
  </si>
  <si>
    <t>0PK2</t>
    <phoneticPr fontId="2"/>
  </si>
  <si>
    <t>46両者</t>
    <rPh sb="2" eb="4">
      <t>リョウシャ</t>
    </rPh>
    <phoneticPr fontId="2"/>
  </si>
  <si>
    <t>45両者</t>
    <rPh sb="2" eb="4">
      <t>リョウシャ</t>
    </rPh>
    <phoneticPr fontId="2"/>
  </si>
  <si>
    <t>48両者</t>
    <rPh sb="2" eb="4">
      <t>リョウシャ</t>
    </rPh>
    <phoneticPr fontId="2"/>
  </si>
  <si>
    <t>47両者</t>
    <rPh sb="2" eb="4">
      <t>リョウシャ</t>
    </rPh>
    <phoneticPr fontId="2"/>
  </si>
  <si>
    <t>SEISEKI</t>
    <phoneticPr fontId="2"/>
  </si>
  <si>
    <t>SEISEKI</t>
    <phoneticPr fontId="2"/>
  </si>
  <si>
    <t>ムスタング</t>
    <phoneticPr fontId="2"/>
  </si>
  <si>
    <t>TKスペラーレ</t>
    <phoneticPr fontId="2"/>
  </si>
  <si>
    <t>23両者</t>
    <rPh sb="2" eb="4">
      <t>リョウシャ</t>
    </rPh>
    <phoneticPr fontId="2"/>
  </si>
  <si>
    <t>21両者</t>
    <rPh sb="2" eb="4">
      <t>リョウシャ</t>
    </rPh>
    <phoneticPr fontId="2"/>
  </si>
  <si>
    <t>24両者</t>
    <rPh sb="2" eb="4">
      <t>リョウシャ</t>
    </rPh>
    <phoneticPr fontId="2"/>
  </si>
  <si>
    <t>22両者</t>
    <rPh sb="2" eb="4">
      <t>リョウシャ</t>
    </rPh>
    <phoneticPr fontId="2"/>
  </si>
  <si>
    <t>※表彰式は6年以下終了後に6年以下の全チームにて実施します。</t>
    <rPh sb="1" eb="4">
      <t>ヒョウショウシキ</t>
    </rPh>
    <rPh sb="6" eb="9">
      <t>ネンイカ</t>
    </rPh>
    <rPh sb="9" eb="12">
      <t>シュウリョウゴ</t>
    </rPh>
    <rPh sb="14" eb="17">
      <t>ネンイカ</t>
    </rPh>
    <rPh sb="18" eb="19">
      <t>ゼン</t>
    </rPh>
    <rPh sb="24" eb="26">
      <t>ジッシ</t>
    </rPh>
    <phoneticPr fontId="2"/>
  </si>
  <si>
    <t>※5年以下の表彰式は第1試合終了後に当日参加チームのみで実施します。</t>
    <rPh sb="2" eb="5">
      <t>ネンイカ</t>
    </rPh>
    <rPh sb="6" eb="9">
      <t>ヒョウショウシキ</t>
    </rPh>
    <rPh sb="10" eb="11">
      <t>ダイ</t>
    </rPh>
    <rPh sb="12" eb="14">
      <t>シアイ</t>
    </rPh>
    <rPh sb="14" eb="17">
      <t>シュウリョウゴ</t>
    </rPh>
    <rPh sb="18" eb="20">
      <t>トウジツ</t>
    </rPh>
    <rPh sb="20" eb="22">
      <t>サンカ</t>
    </rPh>
    <rPh sb="28" eb="30">
      <t>ジッシ</t>
    </rPh>
    <phoneticPr fontId="2"/>
  </si>
  <si>
    <t>※16時30分に完全撤収となりますので、閉会式後撤収作業のご協力をお願いいたします。</t>
    <phoneticPr fontId="2"/>
  </si>
  <si>
    <t>　5年以下で当日参加されないベスト8チームは、別途賞状とメダルをお渡しします。</t>
    <rPh sb="2" eb="5">
      <t>ネンイカ</t>
    </rPh>
    <rPh sb="6" eb="8">
      <t>トウジツ</t>
    </rPh>
    <rPh sb="8" eb="10">
      <t>サンカ</t>
    </rPh>
    <rPh sb="23" eb="25">
      <t>ベット</t>
    </rPh>
    <rPh sb="25" eb="27">
      <t>ショウジョウ</t>
    </rPh>
    <rPh sb="33" eb="34">
      <t>ワタ</t>
    </rPh>
    <phoneticPr fontId="2"/>
  </si>
  <si>
    <t>No</t>
    <phoneticPr fontId="2"/>
  </si>
  <si>
    <t>No</t>
    <phoneticPr fontId="2"/>
  </si>
  <si>
    <t>ボールパーソン</t>
    <phoneticPr fontId="2"/>
  </si>
  <si>
    <t>聖ヶ丘</t>
    <rPh sb="0" eb="3">
      <t>ヒジリガオカ</t>
    </rPh>
    <phoneticPr fontId="2"/>
  </si>
  <si>
    <t>鶴牧B</t>
    <rPh sb="0" eb="2">
      <t>ツルマキ</t>
    </rPh>
    <phoneticPr fontId="2"/>
  </si>
  <si>
    <t>永山</t>
    <rPh sb="0" eb="2">
      <t>ナガヤマ</t>
    </rPh>
    <phoneticPr fontId="2"/>
  </si>
  <si>
    <t>ムスタング</t>
    <phoneticPr fontId="2"/>
  </si>
  <si>
    <t>SEISEKI</t>
    <phoneticPr fontId="2"/>
  </si>
  <si>
    <t>多摩A(5年)</t>
    <rPh sb="0" eb="2">
      <t>タマ</t>
    </rPh>
    <rPh sb="5" eb="6">
      <t>ネン</t>
    </rPh>
    <phoneticPr fontId="2"/>
  </si>
  <si>
    <t>SEISEKI A(5年)</t>
    <rPh sb="11" eb="12">
      <t>ネン</t>
    </rPh>
    <phoneticPr fontId="2"/>
  </si>
  <si>
    <t>落合</t>
    <rPh sb="0" eb="2">
      <t>オチアイ</t>
    </rPh>
    <phoneticPr fontId="2"/>
  </si>
  <si>
    <t>17多摩B</t>
    <rPh sb="2" eb="4">
      <t>タマ</t>
    </rPh>
    <phoneticPr fontId="2"/>
  </si>
  <si>
    <t>東寺方</t>
    <rPh sb="0" eb="3">
      <t>ヒガシテラカタ</t>
    </rPh>
    <phoneticPr fontId="2"/>
  </si>
  <si>
    <t>58両者</t>
    <rPh sb="2" eb="4">
      <t>リョウシャ</t>
    </rPh>
    <phoneticPr fontId="2"/>
  </si>
  <si>
    <t>57両者</t>
    <rPh sb="2" eb="4">
      <t>リョウシャ</t>
    </rPh>
    <phoneticPr fontId="2"/>
  </si>
  <si>
    <t>第三小学校</t>
    <rPh sb="0" eb="1">
      <t>ダイ</t>
    </rPh>
    <rPh sb="1" eb="2">
      <t>サン</t>
    </rPh>
    <rPh sb="2" eb="5">
      <t>ショウガッコウ</t>
    </rPh>
    <phoneticPr fontId="2"/>
  </si>
  <si>
    <t>聖ヶ丘小学校</t>
    <rPh sb="0" eb="3">
      <t>ヒジリガオカ</t>
    </rPh>
    <rPh sb="3" eb="6">
      <t>ショウガッコウ</t>
    </rPh>
    <phoneticPr fontId="2"/>
  </si>
  <si>
    <t>西落合小学校</t>
    <rPh sb="0" eb="6">
      <t>ニシオチアイショウガッコウ</t>
    </rPh>
    <phoneticPr fontId="2"/>
  </si>
  <si>
    <t>永山</t>
    <rPh sb="0" eb="2">
      <t>ナガヤマ</t>
    </rPh>
    <phoneticPr fontId="2"/>
  </si>
  <si>
    <t>△</t>
    <phoneticPr fontId="2"/>
  </si>
  <si>
    <t>鶴牧A</t>
    <rPh sb="0" eb="2">
      <t>ツルマキ</t>
    </rPh>
    <phoneticPr fontId="2"/>
  </si>
  <si>
    <t>ムスタング</t>
    <phoneticPr fontId="2"/>
  </si>
  <si>
    <t>多摩</t>
    <rPh sb="0" eb="2">
      <t>タマ</t>
    </rPh>
    <phoneticPr fontId="2"/>
  </si>
  <si>
    <t>SEISEKI　A</t>
  </si>
  <si>
    <t>東寺方</t>
    <rPh sb="0" eb="3">
      <t>ヒガシテラカタ</t>
    </rPh>
    <phoneticPr fontId="2"/>
  </si>
  <si>
    <t>SEISEKI A</t>
    <phoneticPr fontId="2"/>
  </si>
  <si>
    <t>鶴牧　A</t>
    <rPh sb="0" eb="2">
      <t>ツルマキ</t>
    </rPh>
    <phoneticPr fontId="2"/>
  </si>
  <si>
    <t>聖ヶ丘</t>
    <rPh sb="0" eb="3">
      <t>ヒジリガオカ</t>
    </rPh>
    <phoneticPr fontId="2"/>
  </si>
  <si>
    <t>鶴牧　B</t>
    <rPh sb="0" eb="2">
      <t>ツルマキ</t>
    </rPh>
    <phoneticPr fontId="2"/>
  </si>
  <si>
    <t>フレンドリー</t>
    <phoneticPr fontId="2"/>
  </si>
  <si>
    <t>－</t>
    <phoneticPr fontId="2"/>
  </si>
  <si>
    <t>5両者</t>
    <rPh sb="1" eb="3">
      <t>リョウシャ</t>
    </rPh>
    <phoneticPr fontId="2"/>
  </si>
  <si>
    <t>4両者</t>
    <rPh sb="1" eb="3">
      <t>リョウシャ</t>
    </rPh>
    <phoneticPr fontId="2"/>
  </si>
  <si>
    <t>－</t>
    <phoneticPr fontId="2"/>
  </si>
  <si>
    <t>2pk1</t>
    <phoneticPr fontId="2"/>
  </si>
  <si>
    <t>21勝者　落合B</t>
    <rPh sb="2" eb="4">
      <t>ショウシャ</t>
    </rPh>
    <rPh sb="5" eb="7">
      <t>オチアイ</t>
    </rPh>
    <phoneticPr fontId="2"/>
  </si>
  <si>
    <t>SEISEKI B 22勝者</t>
    <rPh sb="12" eb="14">
      <t>ショウシャ</t>
    </rPh>
    <phoneticPr fontId="2"/>
  </si>
  <si>
    <t>23勝者 SEISEKI A</t>
    <phoneticPr fontId="2"/>
  </si>
  <si>
    <t>聖ヶ丘 24勝者</t>
    <rPh sb="0" eb="3">
      <t>ヒジリガオカ</t>
    </rPh>
    <phoneticPr fontId="2"/>
  </si>
  <si>
    <t>25敗者　落合B</t>
    <rPh sb="2" eb="4">
      <t>ハイシャ</t>
    </rPh>
    <rPh sb="5" eb="7">
      <t>オチアイ</t>
    </rPh>
    <phoneticPr fontId="2"/>
  </si>
  <si>
    <t>聖ヶ丘 26敗者</t>
    <rPh sb="0" eb="3">
      <t>ヒジリガオカ</t>
    </rPh>
    <rPh sb="6" eb="8">
      <t>ハイシャ</t>
    </rPh>
    <phoneticPr fontId="2"/>
  </si>
  <si>
    <t>3pk2</t>
    <phoneticPr fontId="2"/>
  </si>
  <si>
    <t>25勝者　SEISEKI B</t>
    <rPh sb="2" eb="4">
      <t>ショウシャ</t>
    </rPh>
    <phoneticPr fontId="2"/>
  </si>
  <si>
    <t>SEISEKI A 26勝者</t>
    <rPh sb="12" eb="14">
      <t>ショウシャ</t>
    </rPh>
    <phoneticPr fontId="2"/>
  </si>
  <si>
    <t>SEISEKI A</t>
    <phoneticPr fontId="2"/>
  </si>
  <si>
    <t>2pk1</t>
    <phoneticPr fontId="2"/>
  </si>
  <si>
    <t>落合B</t>
    <rPh sb="0" eb="2">
      <t>オチアイ</t>
    </rPh>
    <phoneticPr fontId="2"/>
  </si>
  <si>
    <t>3pk2</t>
    <phoneticPr fontId="2"/>
  </si>
  <si>
    <t>3pk2</t>
    <phoneticPr fontId="2"/>
  </si>
  <si>
    <t>3pk2</t>
    <phoneticPr fontId="2"/>
  </si>
  <si>
    <t>永山</t>
    <rPh sb="0" eb="2">
      <t>ナガヤマ</t>
    </rPh>
    <phoneticPr fontId="2"/>
  </si>
  <si>
    <t>鶴牧A</t>
    <rPh sb="0" eb="2">
      <t>ツルマキ</t>
    </rPh>
    <phoneticPr fontId="2"/>
  </si>
  <si>
    <t>鶴牧</t>
    <rPh sb="0" eb="2">
      <t>ツルマキ</t>
    </rPh>
    <phoneticPr fontId="2"/>
  </si>
  <si>
    <t>SEISEKI A</t>
    <phoneticPr fontId="2"/>
  </si>
  <si>
    <t>ムスタング</t>
    <phoneticPr fontId="2"/>
  </si>
  <si>
    <t>SEISEKI　A</t>
    <phoneticPr fontId="2"/>
  </si>
  <si>
    <t>35敗者 SEISEKI A</t>
    <rPh sb="2" eb="4">
      <t>ハイシャ</t>
    </rPh>
    <phoneticPr fontId="2"/>
  </si>
  <si>
    <t>35勝者　ムスタング</t>
    <rPh sb="2" eb="4">
      <t>ショウシャ</t>
    </rPh>
    <phoneticPr fontId="2"/>
  </si>
  <si>
    <t>鶴牧B　36勝者</t>
    <rPh sb="0" eb="2">
      <t>ツルマキ</t>
    </rPh>
    <rPh sb="6" eb="8">
      <t>ショウシャ</t>
    </rPh>
    <phoneticPr fontId="2"/>
  </si>
  <si>
    <t>鶴牧A　36敗者</t>
    <rPh sb="0" eb="2">
      <t>ツルマキ</t>
    </rPh>
    <rPh sb="6" eb="8">
      <t>ハイシャ</t>
    </rPh>
    <phoneticPr fontId="2"/>
  </si>
  <si>
    <t>鶴牧A</t>
    <rPh sb="0" eb="2">
      <t>ツルマキ</t>
    </rPh>
    <phoneticPr fontId="2"/>
  </si>
  <si>
    <t>ムスタング</t>
    <phoneticPr fontId="2"/>
  </si>
  <si>
    <t>1pk3</t>
    <phoneticPr fontId="2"/>
  </si>
  <si>
    <t>落合A</t>
    <rPh sb="0" eb="2">
      <t>オチアイ</t>
    </rPh>
    <phoneticPr fontId="2"/>
  </si>
  <si>
    <t>多摩A</t>
    <rPh sb="0" eb="2">
      <t>タマ</t>
    </rPh>
    <phoneticPr fontId="2"/>
  </si>
  <si>
    <t>1pk3</t>
    <phoneticPr fontId="2"/>
  </si>
  <si>
    <t>45敗者　多摩A</t>
    <rPh sb="2" eb="4">
      <t>ハイシャ</t>
    </rPh>
    <rPh sb="5" eb="7">
      <t>タマ</t>
    </rPh>
    <phoneticPr fontId="2"/>
  </si>
  <si>
    <t>45勝者　SEISEKI A</t>
    <rPh sb="2" eb="4">
      <t>ショウシャ</t>
    </rPh>
    <phoneticPr fontId="2"/>
  </si>
  <si>
    <t>鶴牧B　46敗者</t>
    <rPh sb="0" eb="2">
      <t>ツルマキ</t>
    </rPh>
    <rPh sb="6" eb="8">
      <t>ハイシャ</t>
    </rPh>
    <phoneticPr fontId="2"/>
  </si>
  <si>
    <t>落合A　46勝者</t>
    <rPh sb="0" eb="2">
      <t>オチアイ</t>
    </rPh>
    <rPh sb="6" eb="8">
      <t>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</si>
</sst>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&quot;Ｓ&quot;@"/>
    <numFmt numFmtId="178" formatCode="m/d"/>
    <numFmt numFmtId="179" formatCode="h:mm;@"/>
    <numFmt numFmtId="180" formatCode="[$-F400]h:mm:ss\ AM/PM"/>
  </numFmts>
  <fonts count="9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2"/>
      <name val="HG丸ｺﾞｼｯｸM-PRO"/>
      <family val="3"/>
      <charset val="128"/>
    </font>
    <font>
      <sz val="10"/>
      <color indexed="4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4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48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7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theme="0"/>
      <name val="HG丸ｺﾞｼｯｸM-PRO"/>
      <family val="3"/>
      <charset val="128"/>
    </font>
    <font>
      <sz val="12"/>
      <color rgb="FFFF0000"/>
      <name val="ＭＳ Ｐ明朝"/>
      <family val="1"/>
      <charset val="128"/>
    </font>
    <font>
      <sz val="12"/>
      <color theme="0" tint="-0.34998626667073579"/>
      <name val="HG丸ｺﾞｼｯｸM-PRO"/>
      <family val="3"/>
      <charset val="128"/>
    </font>
    <font>
      <sz val="13"/>
      <color theme="0" tint="-0.34998626667073579"/>
      <name val="HG丸ｺﾞｼｯｸM-PRO"/>
      <family val="3"/>
      <charset val="128"/>
    </font>
    <font>
      <sz val="13"/>
      <color theme="0" tint="-0.34998626667073579"/>
      <name val="ＭＳ Ｐゴシック"/>
      <family val="3"/>
      <charset val="128"/>
    </font>
    <font>
      <sz val="8"/>
      <color rgb="FF666699"/>
      <name val="HG丸ｺﾞｼｯｸM-PRO"/>
      <family val="3"/>
      <charset val="128"/>
    </font>
    <font>
      <sz val="12"/>
      <color rgb="FF0000FF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sz val="20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0000FF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Meiryo UI"/>
      <family val="3"/>
      <charset val="128"/>
    </font>
    <font>
      <sz val="14"/>
      <color indexed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1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thin">
        <color auto="1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double">
        <color auto="1"/>
      </top>
      <bottom/>
      <diagonal/>
    </border>
    <border>
      <left/>
      <right style="dotted">
        <color theme="1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theme="1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medium">
        <color rgb="FFFF0000"/>
      </right>
      <top style="double">
        <color auto="1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 style="thin">
        <color rgb="FFFF0000"/>
      </bottom>
      <diagonal/>
    </border>
  </borders>
  <cellStyleXfs count="30">
    <xf numFmtId="0" fontId="0" fillId="0" borderId="0">
      <alignment vertical="center"/>
    </xf>
    <xf numFmtId="0" fontId="1" fillId="0" borderId="0" applyFill="0"/>
    <xf numFmtId="0" fontId="7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 applyProtection="0"/>
  </cellStyleXfs>
  <cellXfs count="982">
    <xf numFmtId="0" fontId="0" fillId="0" borderId="0" xfId="0">
      <alignment vertical="center"/>
    </xf>
    <xf numFmtId="49" fontId="0" fillId="0" borderId="0" xfId="1" applyNumberFormat="1" applyFont="1" applyFill="1"/>
    <xf numFmtId="49" fontId="11" fillId="0" borderId="5" xfId="1" applyNumberFormat="1" applyFont="1" applyFill="1" applyBorder="1" applyAlignment="1">
      <alignment vertical="center"/>
    </xf>
    <xf numFmtId="0" fontId="7" fillId="0" borderId="0" xfId="26" applyAlignment="1">
      <alignment horizontal="center"/>
    </xf>
    <xf numFmtId="0" fontId="1" fillId="0" borderId="0" xfId="0" applyFont="1">
      <alignment vertical="center"/>
    </xf>
    <xf numFmtId="0" fontId="20" fillId="0" borderId="0" xfId="26" applyFont="1" applyAlignment="1">
      <alignment horizontal="center"/>
    </xf>
    <xf numFmtId="0" fontId="3" fillId="0" borderId="0" xfId="0" applyFont="1">
      <alignment vertical="center"/>
    </xf>
    <xf numFmtId="0" fontId="23" fillId="0" borderId="0" xfId="26" applyFont="1" applyAlignment="1">
      <alignment horizontal="center"/>
    </xf>
    <xf numFmtId="49" fontId="10" fillId="0" borderId="0" xfId="1" applyNumberFormat="1" applyFont="1" applyFill="1"/>
    <xf numFmtId="0" fontId="10" fillId="0" borderId="0" xfId="0" applyFont="1">
      <alignment vertical="center"/>
    </xf>
    <xf numFmtId="49" fontId="10" fillId="0" borderId="5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horizontal="center" vertical="center" shrinkToFit="1"/>
    </xf>
    <xf numFmtId="49" fontId="6" fillId="0" borderId="17" xfId="1" applyNumberFormat="1" applyFont="1" applyFill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7" fillId="0" borderId="11" xfId="27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27" applyFont="1" applyBorder="1" applyAlignment="1">
      <alignment horizontal="center" vertical="center"/>
    </xf>
    <xf numFmtId="0" fontId="27" fillId="0" borderId="32" xfId="28" applyFont="1" applyFill="1" applyBorder="1" applyAlignment="1">
      <alignment horizontal="center" vertical="center" wrapText="1"/>
    </xf>
    <xf numFmtId="0" fontId="30" fillId="0" borderId="0" xfId="27" applyFont="1" applyBorder="1" applyAlignment="1">
      <alignment horizontal="center" vertical="center"/>
    </xf>
    <xf numFmtId="20" fontId="30" fillId="0" borderId="0" xfId="27" applyNumberFormat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distributed" vertical="center" indent="1"/>
    </xf>
    <xf numFmtId="0" fontId="27" fillId="0" borderId="0" xfId="1" applyFont="1" applyFill="1" applyBorder="1" applyAlignment="1">
      <alignment horizontal="distributed" vertical="center" wrapText="1" indent="1"/>
    </xf>
    <xf numFmtId="56" fontId="27" fillId="0" borderId="32" xfId="28" applyNumberFormat="1" applyFont="1" applyFill="1" applyBorder="1" applyAlignment="1">
      <alignment horizontal="center" wrapText="1"/>
    </xf>
    <xf numFmtId="178" fontId="27" fillId="0" borderId="32" xfId="29" applyNumberFormat="1" applyFont="1" applyFill="1" applyBorder="1" applyAlignment="1">
      <alignment horizontal="center" vertical="top" shrinkToFit="1"/>
    </xf>
    <xf numFmtId="0" fontId="27" fillId="0" borderId="37" xfId="28" applyFont="1" applyFill="1" applyBorder="1" applyAlignment="1">
      <alignment horizontal="center" wrapText="1"/>
    </xf>
    <xf numFmtId="0" fontId="27" fillId="0" borderId="40" xfId="28" applyFont="1" applyFill="1" applyBorder="1" applyAlignment="1">
      <alignment horizontal="center" vertical="top" wrapText="1"/>
    </xf>
    <xf numFmtId="0" fontId="32" fillId="0" borderId="36" xfId="0" applyFont="1" applyBorder="1" applyAlignment="1">
      <alignment horizontal="center" vertical="center" wrapText="1"/>
    </xf>
    <xf numFmtId="0" fontId="27" fillId="0" borderId="41" xfId="28" applyFont="1" applyFill="1" applyBorder="1" applyAlignment="1">
      <alignment horizontal="center" wrapText="1"/>
    </xf>
    <xf numFmtId="0" fontId="27" fillId="0" borderId="20" xfId="27" applyFont="1" applyBorder="1" applyAlignment="1">
      <alignment horizontal="center" vertical="center"/>
    </xf>
    <xf numFmtId="179" fontId="27" fillId="0" borderId="35" xfId="28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vertical="top"/>
    </xf>
    <xf numFmtId="0" fontId="39" fillId="0" borderId="0" xfId="1" applyFont="1" applyFill="1" applyAlignment="1">
      <alignment vertical="top"/>
    </xf>
    <xf numFmtId="0" fontId="9" fillId="0" borderId="0" xfId="1" applyFont="1" applyFill="1"/>
    <xf numFmtId="0" fontId="39" fillId="0" borderId="0" xfId="1" applyFont="1" applyFill="1" applyAlignment="1">
      <alignment vertical="center"/>
    </xf>
    <xf numFmtId="0" fontId="4" fillId="0" borderId="0" xfId="0" applyFont="1">
      <alignment vertical="center"/>
    </xf>
    <xf numFmtId="0" fontId="35" fillId="0" borderId="0" xfId="1" applyFont="1" applyFill="1" applyAlignment="1">
      <alignment vertical="top"/>
    </xf>
    <xf numFmtId="0" fontId="35" fillId="0" borderId="0" xfId="1" applyFont="1" applyFill="1" applyAlignment="1">
      <alignment horizontal="center" vertical="center"/>
    </xf>
    <xf numFmtId="0" fontId="27" fillId="0" borderId="10" xfId="27" applyFont="1" applyBorder="1" applyAlignment="1">
      <alignment horizontal="center" vertical="center"/>
    </xf>
    <xf numFmtId="0" fontId="27" fillId="0" borderId="48" xfId="28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9" fillId="0" borderId="0" xfId="1" applyFont="1" applyFill="1" applyAlignment="1">
      <alignment horizontal="center" vertical="top"/>
    </xf>
    <xf numFmtId="0" fontId="34" fillId="0" borderId="0" xfId="1" applyFont="1" applyFill="1" applyAlignment="1">
      <alignment horizontal="center" vertical="top"/>
    </xf>
    <xf numFmtId="0" fontId="14" fillId="0" borderId="0" xfId="1" applyFont="1" applyFill="1" applyAlignment="1">
      <alignment horizontal="center" vertical="center"/>
    </xf>
    <xf numFmtId="0" fontId="8" fillId="0" borderId="56" xfId="1" applyFont="1" applyFill="1" applyBorder="1" applyAlignment="1">
      <alignment horizontal="center" vertical="center"/>
    </xf>
    <xf numFmtId="0" fontId="0" fillId="0" borderId="56" xfId="0" applyBorder="1">
      <alignment vertical="center"/>
    </xf>
    <xf numFmtId="0" fontId="8" fillId="0" borderId="57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9" fontId="27" fillId="0" borderId="58" xfId="28" applyNumberFormat="1" applyFont="1" applyFill="1" applyBorder="1" applyAlignment="1">
      <alignment horizontal="center" vertical="center" wrapText="1"/>
    </xf>
    <xf numFmtId="0" fontId="31" fillId="0" borderId="58" xfId="27" applyFont="1" applyFill="1" applyBorder="1" applyAlignment="1">
      <alignment horizontal="center" vertical="center"/>
    </xf>
    <xf numFmtId="0" fontId="27" fillId="0" borderId="60" xfId="1" applyFont="1" applyFill="1" applyBorder="1" applyAlignment="1">
      <alignment horizontal="distributed" vertical="center" wrapText="1" indent="1"/>
    </xf>
    <xf numFmtId="0" fontId="27" fillId="0" borderId="55" xfId="1" applyFont="1" applyFill="1" applyBorder="1" applyAlignment="1">
      <alignment horizontal="distributed" vertical="center" wrapText="1" indent="1"/>
    </xf>
    <xf numFmtId="0" fontId="27" fillId="0" borderId="62" xfId="1" applyFont="1" applyFill="1" applyBorder="1" applyAlignment="1">
      <alignment horizontal="distributed" vertical="center" wrapText="1" indent="1"/>
    </xf>
    <xf numFmtId="0" fontId="27" fillId="0" borderId="58" xfId="27" applyFont="1" applyFill="1" applyBorder="1" applyAlignment="1">
      <alignment horizontal="center" vertical="center"/>
    </xf>
    <xf numFmtId="179" fontId="44" fillId="0" borderId="58" xfId="28" applyNumberFormat="1" applyFont="1" applyFill="1" applyBorder="1" applyAlignment="1">
      <alignment horizontal="center" vertical="center" wrapText="1"/>
    </xf>
    <xf numFmtId="0" fontId="27" fillId="0" borderId="33" xfId="27" applyFont="1" applyFill="1" applyBorder="1" applyAlignment="1">
      <alignment horizontal="center" vertical="center"/>
    </xf>
    <xf numFmtId="179" fontId="32" fillId="0" borderId="58" xfId="28" applyNumberFormat="1" applyFont="1" applyFill="1" applyBorder="1" applyAlignment="1">
      <alignment horizontal="center" vertical="center" wrapText="1"/>
    </xf>
    <xf numFmtId="0" fontId="31" fillId="0" borderId="38" xfId="27" applyFont="1" applyFill="1" applyBorder="1" applyAlignment="1">
      <alignment horizontal="center" vertical="center"/>
    </xf>
    <xf numFmtId="0" fontId="31" fillId="0" borderId="39" xfId="27" applyFont="1" applyFill="1" applyBorder="1" applyAlignment="1">
      <alignment horizontal="center" vertical="center"/>
    </xf>
    <xf numFmtId="179" fontId="27" fillId="0" borderId="39" xfId="28" applyNumberFormat="1" applyFont="1" applyFill="1" applyBorder="1" applyAlignment="1">
      <alignment horizontal="center" vertical="center" wrapText="1"/>
    </xf>
    <xf numFmtId="0" fontId="27" fillId="0" borderId="47" xfId="28" applyFont="1" applyFill="1" applyBorder="1" applyAlignment="1">
      <alignment horizontal="center" vertical="center" wrapText="1"/>
    </xf>
    <xf numFmtId="56" fontId="27" fillId="0" borderId="37" xfId="28" applyNumberFormat="1" applyFont="1" applyFill="1" applyBorder="1" applyAlignment="1">
      <alignment horizontal="center" wrapText="1"/>
    </xf>
    <xf numFmtId="20" fontId="27" fillId="0" borderId="60" xfId="28" applyNumberFormat="1" applyFont="1" applyFill="1" applyBorder="1" applyAlignment="1">
      <alignment horizontal="center" vertical="center" wrapText="1"/>
    </xf>
    <xf numFmtId="0" fontId="45" fillId="0" borderId="41" xfId="28" applyFont="1" applyFill="1" applyBorder="1" applyAlignment="1">
      <alignment horizontal="center" wrapText="1"/>
    </xf>
    <xf numFmtId="0" fontId="45" fillId="0" borderId="33" xfId="27" applyFont="1" applyFill="1" applyBorder="1" applyAlignment="1">
      <alignment horizontal="center" vertical="center"/>
    </xf>
    <xf numFmtId="0" fontId="45" fillId="0" borderId="47" xfId="28" applyFont="1" applyFill="1" applyBorder="1" applyAlignment="1">
      <alignment horizontal="center" vertical="center" wrapText="1"/>
    </xf>
    <xf numFmtId="0" fontId="46" fillId="19" borderId="33" xfId="27" applyFont="1" applyFill="1" applyBorder="1" applyAlignment="1">
      <alignment horizontal="center" vertical="center"/>
    </xf>
    <xf numFmtId="0" fontId="46" fillId="19" borderId="47" xfId="28" applyFont="1" applyFill="1" applyBorder="1" applyAlignment="1">
      <alignment horizontal="center" vertical="center" wrapText="1"/>
    </xf>
    <xf numFmtId="0" fontId="27" fillId="0" borderId="38" xfId="27" applyFont="1" applyFill="1" applyBorder="1" applyAlignment="1">
      <alignment horizontal="center" vertical="center"/>
    </xf>
    <xf numFmtId="0" fontId="27" fillId="0" borderId="39" xfId="27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distributed" vertical="center" wrapText="1" indent="1"/>
    </xf>
    <xf numFmtId="0" fontId="30" fillId="0" borderId="5" xfId="27" applyFont="1" applyBorder="1" applyAlignment="1">
      <alignment horizontal="center" vertical="center"/>
    </xf>
    <xf numFmtId="0" fontId="30" fillId="0" borderId="0" xfId="27" applyFont="1" applyBorder="1" applyAlignment="1">
      <alignment horizontal="distributed" vertical="center" indent="1"/>
    </xf>
    <xf numFmtId="0" fontId="30" fillId="0" borderId="5" xfId="27" applyFont="1" applyBorder="1" applyAlignment="1">
      <alignment vertical="center"/>
    </xf>
    <xf numFmtId="0" fontId="27" fillId="0" borderId="33" xfId="27" applyNumberFormat="1" applyFont="1" applyBorder="1" applyAlignment="1">
      <alignment vertical="center"/>
    </xf>
    <xf numFmtId="20" fontId="27" fillId="0" borderId="0" xfId="27" applyNumberFormat="1" applyFont="1" applyBorder="1" applyAlignment="1">
      <alignment vertical="center"/>
    </xf>
    <xf numFmtId="0" fontId="27" fillId="0" borderId="0" xfId="27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33" xfId="0" applyFont="1" applyBorder="1">
      <alignment vertical="center"/>
    </xf>
    <xf numFmtId="0" fontId="27" fillId="0" borderId="65" xfId="0" applyFont="1" applyBorder="1">
      <alignment vertical="center"/>
    </xf>
    <xf numFmtId="0" fontId="27" fillId="0" borderId="38" xfId="0" applyFont="1" applyBorder="1">
      <alignment vertical="center"/>
    </xf>
    <xf numFmtId="0" fontId="27" fillId="0" borderId="5" xfId="0" applyFont="1" applyBorder="1">
      <alignment vertical="center"/>
    </xf>
    <xf numFmtId="0" fontId="27" fillId="0" borderId="66" xfId="0" applyFont="1" applyBorder="1">
      <alignment vertical="center"/>
    </xf>
    <xf numFmtId="178" fontId="45" fillId="0" borderId="32" xfId="29" applyNumberFormat="1" applyFont="1" applyFill="1" applyBorder="1" applyAlignment="1">
      <alignment horizontal="center" vertical="top" shrinkToFit="1"/>
    </xf>
    <xf numFmtId="0" fontId="45" fillId="0" borderId="32" xfId="28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/>
    </xf>
    <xf numFmtId="20" fontId="46" fillId="19" borderId="60" xfId="28" applyNumberFormat="1" applyFont="1" applyFill="1" applyBorder="1" applyAlignment="1">
      <alignment horizontal="center" vertical="center" wrapText="1"/>
    </xf>
    <xf numFmtId="0" fontId="46" fillId="19" borderId="58" xfId="27" applyFont="1" applyFill="1" applyBorder="1" applyAlignment="1">
      <alignment horizontal="center" vertical="center"/>
    </xf>
    <xf numFmtId="179" fontId="46" fillId="19" borderId="58" xfId="28" applyNumberFormat="1" applyFont="1" applyFill="1" applyBorder="1" applyAlignment="1">
      <alignment horizontal="center" vertical="center" wrapText="1"/>
    </xf>
    <xf numFmtId="0" fontId="45" fillId="0" borderId="58" xfId="27" applyFont="1" applyFill="1" applyBorder="1" applyAlignment="1">
      <alignment horizontal="center" vertical="center"/>
    </xf>
    <xf numFmtId="56" fontId="45" fillId="0" borderId="37" xfId="28" applyNumberFormat="1" applyFont="1" applyFill="1" applyBorder="1" applyAlignment="1">
      <alignment horizontal="center" wrapText="1"/>
    </xf>
    <xf numFmtId="0" fontId="30" fillId="0" borderId="0" xfId="1" applyFont="1" applyFill="1" applyBorder="1" applyAlignment="1">
      <alignment horizontal="distributed" vertical="center" wrapText="1" indent="1"/>
    </xf>
    <xf numFmtId="0" fontId="33" fillId="0" borderId="43" xfId="0" applyFont="1" applyBorder="1" applyAlignment="1">
      <alignment horizontal="center" vertical="center" wrapText="1"/>
    </xf>
    <xf numFmtId="0" fontId="31" fillId="0" borderId="43" xfId="27" applyFont="1" applyFill="1" applyBorder="1" applyAlignment="1">
      <alignment horizontal="center" vertical="center"/>
    </xf>
    <xf numFmtId="0" fontId="27" fillId="0" borderId="43" xfId="28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distributed" vertical="center" wrapText="1" indent="1"/>
    </xf>
    <xf numFmtId="0" fontId="27" fillId="0" borderId="32" xfId="0" applyFont="1" applyBorder="1" applyAlignment="1">
      <alignment horizontal="center"/>
    </xf>
    <xf numFmtId="0" fontId="27" fillId="0" borderId="47" xfId="28" applyFont="1" applyFill="1" applyBorder="1" applyAlignment="1">
      <alignment horizontal="center" vertical="center" shrinkToFit="1"/>
    </xf>
    <xf numFmtId="0" fontId="32" fillId="0" borderId="47" xfId="28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27" applyFont="1" applyFill="1" applyBorder="1" applyAlignment="1">
      <alignment horizontal="center" vertical="center"/>
    </xf>
    <xf numFmtId="179" fontId="27" fillId="0" borderId="0" xfId="28" applyNumberFormat="1" applyFont="1" applyFill="1" applyBorder="1" applyAlignment="1">
      <alignment horizontal="center" vertical="center" wrapText="1"/>
    </xf>
    <xf numFmtId="0" fontId="27" fillId="0" borderId="0" xfId="28" applyFont="1" applyFill="1" applyBorder="1" applyAlignment="1">
      <alignment horizontal="center" vertical="center" wrapText="1"/>
    </xf>
    <xf numFmtId="20" fontId="45" fillId="0" borderId="60" xfId="28" applyNumberFormat="1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horizontal="center"/>
    </xf>
    <xf numFmtId="0" fontId="45" fillId="0" borderId="32" xfId="0" applyFont="1" applyBorder="1" applyAlignment="1">
      <alignment vertical="top" shrinkToFit="1"/>
    </xf>
    <xf numFmtId="0" fontId="54" fillId="0" borderId="0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shrinkToFit="1"/>
    </xf>
    <xf numFmtId="0" fontId="54" fillId="0" borderId="5" xfId="0" applyFont="1" applyBorder="1" applyAlignment="1">
      <alignment horizontal="center" vertical="center" shrinkToFit="1"/>
    </xf>
    <xf numFmtId="0" fontId="54" fillId="0" borderId="59" xfId="0" applyFont="1" applyBorder="1" applyAlignment="1">
      <alignment horizontal="center" vertical="center" shrinkToFit="1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27" fillId="0" borderId="36" xfId="0" applyFont="1" applyBorder="1" applyAlignment="1">
      <alignment vertical="top" shrinkToFit="1"/>
    </xf>
    <xf numFmtId="0" fontId="32" fillId="0" borderId="5" xfId="0" applyFont="1" applyBorder="1" applyAlignment="1">
      <alignment horizontal="center" vertical="center" wrapText="1"/>
    </xf>
    <xf numFmtId="0" fontId="31" fillId="0" borderId="5" xfId="27" applyFont="1" applyFill="1" applyBorder="1" applyAlignment="1">
      <alignment horizontal="center" vertical="center"/>
    </xf>
    <xf numFmtId="179" fontId="27" fillId="0" borderId="5" xfId="28" applyNumberFormat="1" applyFont="1" applyFill="1" applyBorder="1" applyAlignment="1">
      <alignment horizontal="center" vertical="center" wrapText="1"/>
    </xf>
    <xf numFmtId="0" fontId="27" fillId="0" borderId="5" xfId="28" applyFont="1" applyFill="1" applyBorder="1" applyAlignment="1">
      <alignment horizontal="center" vertical="center" wrapText="1"/>
    </xf>
    <xf numFmtId="179" fontId="44" fillId="0" borderId="43" xfId="28" applyNumberFormat="1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/>
    </xf>
    <xf numFmtId="49" fontId="40" fillId="0" borderId="0" xfId="1" applyNumberFormat="1" applyFont="1" applyFill="1" applyAlignment="1">
      <alignment horizontal="right"/>
    </xf>
    <xf numFmtId="179" fontId="46" fillId="19" borderId="58" xfId="28" applyNumberFormat="1" applyFont="1" applyFill="1" applyBorder="1" applyAlignment="1">
      <alignment horizontal="center" vertical="center" textRotation="255" wrapText="1"/>
    </xf>
    <xf numFmtId="0" fontId="46" fillId="19" borderId="33" xfId="27" applyFont="1" applyFill="1" applyBorder="1" applyAlignment="1">
      <alignment horizontal="center" vertical="center" textRotation="255"/>
    </xf>
    <xf numFmtId="0" fontId="27" fillId="0" borderId="32" xfId="0" applyFont="1" applyBorder="1" applyAlignment="1">
      <alignment vertical="top" shrinkToFit="1"/>
    </xf>
    <xf numFmtId="0" fontId="45" fillId="0" borderId="33" xfId="0" applyFont="1" applyBorder="1" applyAlignment="1">
      <alignment vertical="top" shrinkToFit="1"/>
    </xf>
    <xf numFmtId="0" fontId="27" fillId="0" borderId="0" xfId="27" applyFont="1" applyFill="1" applyBorder="1" applyAlignment="1">
      <alignment horizontal="center" vertical="center"/>
    </xf>
    <xf numFmtId="0" fontId="60" fillId="0" borderId="55" xfId="1" applyFont="1" applyFill="1" applyBorder="1" applyAlignment="1">
      <alignment horizontal="left" vertical="top" wrapText="1" indent="1"/>
    </xf>
    <xf numFmtId="0" fontId="60" fillId="0" borderId="60" xfId="1" applyFont="1" applyFill="1" applyBorder="1" applyAlignment="1">
      <alignment horizontal="left" vertical="top" wrapText="1" indent="1"/>
    </xf>
    <xf numFmtId="0" fontId="55" fillId="17" borderId="7" xfId="28" applyFont="1" applyFill="1" applyBorder="1" applyAlignment="1">
      <alignment horizontal="center" vertical="center" wrapText="1"/>
    </xf>
    <xf numFmtId="0" fontId="55" fillId="20" borderId="7" xfId="28" applyFont="1" applyFill="1" applyBorder="1" applyAlignment="1">
      <alignment horizontal="center" vertical="center" wrapText="1"/>
    </xf>
    <xf numFmtId="0" fontId="55" fillId="22" borderId="7" xfId="28" applyFont="1" applyFill="1" applyBorder="1" applyAlignment="1">
      <alignment horizontal="center" vertical="center" wrapText="1"/>
    </xf>
    <xf numFmtId="0" fontId="60" fillId="0" borderId="60" xfId="1" applyFont="1" applyFill="1" applyBorder="1" applyAlignment="1">
      <alignment horizontal="left" vertical="top" wrapText="1"/>
    </xf>
    <xf numFmtId="0" fontId="60" fillId="0" borderId="0" xfId="1" applyFont="1" applyFill="1" applyBorder="1" applyAlignment="1">
      <alignment horizontal="left" vertical="top" wrapText="1"/>
    </xf>
    <xf numFmtId="0" fontId="53" fillId="0" borderId="4" xfId="0" applyFont="1" applyBorder="1" applyAlignment="1">
      <alignment horizontal="center" vertical="center" shrinkToFit="1"/>
    </xf>
    <xf numFmtId="0" fontId="53" fillId="0" borderId="5" xfId="0" applyFont="1" applyBorder="1" applyAlignment="1">
      <alignment horizontal="center" vertical="center" shrinkToFit="1"/>
    </xf>
    <xf numFmtId="0" fontId="53" fillId="0" borderId="59" xfId="0" applyFont="1" applyBorder="1" applyAlignment="1">
      <alignment horizontal="center" vertical="center" shrinkToFit="1"/>
    </xf>
    <xf numFmtId="0" fontId="30" fillId="21" borderId="7" xfId="28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79" fontId="44" fillId="0" borderId="5" xfId="28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/>
    </xf>
    <xf numFmtId="0" fontId="35" fillId="0" borderId="81" xfId="1" applyFont="1" applyFill="1" applyBorder="1" applyAlignment="1">
      <alignment horizontal="center" vertical="top"/>
    </xf>
    <xf numFmtId="20" fontId="27" fillId="0" borderId="54" xfId="27" applyNumberFormat="1" applyFont="1" applyBorder="1" applyAlignment="1">
      <alignment vertical="center"/>
    </xf>
    <xf numFmtId="0" fontId="27" fillId="0" borderId="65" xfId="27" applyFont="1" applyBorder="1" applyAlignment="1">
      <alignment vertical="center"/>
    </xf>
    <xf numFmtId="0" fontId="27" fillId="0" borderId="64" xfId="27" applyFont="1" applyBorder="1" applyAlignment="1">
      <alignment vertical="center"/>
    </xf>
    <xf numFmtId="0" fontId="8" fillId="0" borderId="46" xfId="1" applyFont="1" applyFill="1" applyBorder="1" applyAlignment="1">
      <alignment horizontal="center" vertical="center"/>
    </xf>
    <xf numFmtId="0" fontId="0" fillId="0" borderId="46" xfId="0" applyBorder="1">
      <alignment vertical="center"/>
    </xf>
    <xf numFmtId="0" fontId="10" fillId="0" borderId="44" xfId="0" applyFont="1" applyBorder="1" applyAlignment="1">
      <alignment horizontal="center" vertical="top"/>
    </xf>
    <xf numFmtId="0" fontId="28" fillId="0" borderId="5" xfId="27" applyFont="1" applyBorder="1" applyAlignment="1">
      <alignment vertical="center"/>
    </xf>
    <xf numFmtId="0" fontId="0" fillId="0" borderId="44" xfId="0" applyBorder="1" applyAlignment="1">
      <alignment horizontal="center" vertical="top"/>
    </xf>
    <xf numFmtId="49" fontId="0" fillId="0" borderId="5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19" fillId="0" borderId="20" xfId="0" applyNumberFormat="1" applyFont="1" applyBorder="1" applyAlignment="1">
      <alignment horizontal="center" vertical="center" shrinkToFit="1"/>
    </xf>
    <xf numFmtId="49" fontId="6" fillId="0" borderId="99" xfId="1" applyNumberFormat="1" applyFont="1" applyFill="1" applyBorder="1" applyAlignment="1">
      <alignment horizontal="center" vertical="center" shrinkToFit="1"/>
    </xf>
    <xf numFmtId="176" fontId="25" fillId="23" borderId="19" xfId="0" applyNumberFormat="1" applyFont="1" applyFill="1" applyBorder="1" applyAlignment="1">
      <alignment horizontal="center" vertical="center" shrinkToFit="1"/>
    </xf>
    <xf numFmtId="176" fontId="25" fillId="23" borderId="96" xfId="2" applyNumberFormat="1" applyFont="1" applyFill="1" applyBorder="1" applyAlignment="1">
      <alignment horizontal="center" vertical="center" shrinkToFit="1"/>
    </xf>
    <xf numFmtId="176" fontId="25" fillId="23" borderId="88" xfId="0" applyNumberFormat="1" applyFont="1" applyFill="1" applyBorder="1" applyAlignment="1">
      <alignment horizontal="center" vertical="center" shrinkToFit="1"/>
    </xf>
    <xf numFmtId="176" fontId="25" fillId="23" borderId="101" xfId="2" applyNumberFormat="1" applyFont="1" applyFill="1" applyBorder="1" applyAlignment="1">
      <alignment horizontal="center" vertical="center" shrinkToFit="1"/>
    </xf>
    <xf numFmtId="176" fontId="25" fillId="23" borderId="16" xfId="2" applyNumberFormat="1" applyFont="1" applyFill="1" applyBorder="1" applyAlignment="1">
      <alignment horizontal="center" vertical="center" shrinkToFit="1"/>
    </xf>
    <xf numFmtId="176" fontId="25" fillId="23" borderId="23" xfId="0" applyNumberFormat="1" applyFont="1" applyFill="1" applyBorder="1" applyAlignment="1">
      <alignment horizontal="center" vertical="center" shrinkToFit="1"/>
    </xf>
    <xf numFmtId="176" fontId="25" fillId="23" borderId="22" xfId="2" applyNumberFormat="1" applyFont="1" applyFill="1" applyBorder="1" applyAlignment="1">
      <alignment horizontal="center" vertical="center" shrinkToFit="1"/>
    </xf>
    <xf numFmtId="0" fontId="7" fillId="0" borderId="0" xfId="2" applyAlignment="1">
      <alignment horizontal="center" vertical="center" shrinkToFit="1"/>
    </xf>
    <xf numFmtId="49" fontId="11" fillId="0" borderId="0" xfId="1" applyNumberFormat="1" applyFont="1" applyFill="1" applyAlignment="1">
      <alignment vertical="center"/>
    </xf>
    <xf numFmtId="49" fontId="5" fillId="0" borderId="0" xfId="1" applyNumberFormat="1" applyFont="1" applyFill="1"/>
    <xf numFmtId="49" fontId="3" fillId="0" borderId="0" xfId="1" applyNumberFormat="1" applyFont="1" applyFill="1"/>
    <xf numFmtId="49" fontId="6" fillId="0" borderId="0" xfId="1" applyNumberFormat="1" applyFont="1" applyFill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176" fontId="25" fillId="0" borderId="19" xfId="2" applyNumberFormat="1" applyFont="1" applyBorder="1" applyAlignment="1">
      <alignment horizontal="center" vertical="center" shrinkToFit="1"/>
    </xf>
    <xf numFmtId="0" fontId="25" fillId="0" borderId="19" xfId="2" applyFont="1" applyBorder="1" applyAlignment="1">
      <alignment horizontal="center" vertical="center" shrinkToFit="1"/>
    </xf>
    <xf numFmtId="176" fontId="25" fillId="0" borderId="18" xfId="2" applyNumberFormat="1" applyFont="1" applyBorder="1" applyAlignment="1">
      <alignment horizontal="center" vertical="center" shrinkToFit="1"/>
    </xf>
    <xf numFmtId="176" fontId="25" fillId="0" borderId="19" xfId="0" applyNumberFormat="1" applyFont="1" applyBorder="1" applyAlignment="1">
      <alignment horizontal="center" vertical="center" shrinkToFit="1"/>
    </xf>
    <xf numFmtId="176" fontId="25" fillId="0" borderId="21" xfId="2" applyNumberFormat="1" applyFont="1" applyBorder="1" applyAlignment="1">
      <alignment horizontal="center" vertical="center" shrinkToFit="1"/>
    </xf>
    <xf numFmtId="0" fontId="25" fillId="23" borderId="18" xfId="2" applyFont="1" applyFill="1" applyBorder="1" applyAlignment="1">
      <alignment horizontal="center" vertical="center" shrinkToFit="1"/>
    </xf>
    <xf numFmtId="0" fontId="25" fillId="23" borderId="100" xfId="2" applyFont="1" applyFill="1" applyBorder="1" applyAlignment="1">
      <alignment horizontal="center" vertical="center" shrinkToFit="1"/>
    </xf>
    <xf numFmtId="176" fontId="25" fillId="0" borderId="89" xfId="2" applyNumberFormat="1" applyFont="1" applyBorder="1" applyAlignment="1">
      <alignment horizontal="center" vertical="center" shrinkToFit="1"/>
    </xf>
    <xf numFmtId="176" fontId="25" fillId="0" borderId="88" xfId="0" applyNumberFormat="1" applyFont="1" applyBorder="1" applyAlignment="1">
      <alignment horizontal="center" vertical="center" shrinkToFit="1"/>
    </xf>
    <xf numFmtId="176" fontId="25" fillId="0" borderId="90" xfId="2" applyNumberFormat="1" applyFont="1" applyBorder="1" applyAlignment="1">
      <alignment horizontal="center" vertical="center" shrinkToFit="1"/>
    </xf>
    <xf numFmtId="176" fontId="25" fillId="0" borderId="88" xfId="2" applyNumberFormat="1" applyFont="1" applyBorder="1" applyAlignment="1">
      <alignment horizontal="center" vertical="center" shrinkToFit="1"/>
    </xf>
    <xf numFmtId="176" fontId="25" fillId="0" borderId="96" xfId="2" applyNumberFormat="1" applyFont="1" applyBorder="1" applyAlignment="1">
      <alignment horizontal="center" vertical="center" shrinkToFit="1"/>
    </xf>
    <xf numFmtId="176" fontId="25" fillId="0" borderId="16" xfId="2" applyNumberFormat="1" applyFont="1" applyBorder="1" applyAlignment="1">
      <alignment horizontal="center" vertical="center" shrinkToFit="1"/>
    </xf>
    <xf numFmtId="176" fontId="25" fillId="0" borderId="23" xfId="0" applyNumberFormat="1" applyFont="1" applyBorder="1" applyAlignment="1">
      <alignment horizontal="center" vertical="center" shrinkToFit="1"/>
    </xf>
    <xf numFmtId="176" fontId="25" fillId="0" borderId="22" xfId="2" applyNumberFormat="1" applyFont="1" applyBorder="1" applyAlignment="1">
      <alignment horizontal="center" vertical="center" shrinkToFit="1"/>
    </xf>
    <xf numFmtId="176" fontId="25" fillId="0" borderId="23" xfId="2" applyNumberFormat="1" applyFont="1" applyBorder="1" applyAlignment="1">
      <alignment horizontal="center" vertical="center" shrinkToFit="1"/>
    </xf>
    <xf numFmtId="176" fontId="25" fillId="0" borderId="98" xfId="2" applyNumberFormat="1" applyFont="1" applyBorder="1" applyAlignment="1">
      <alignment horizontal="center" vertical="center" shrinkToFit="1"/>
    </xf>
    <xf numFmtId="49" fontId="0" fillId="0" borderId="0" xfId="1" applyNumberFormat="1" applyFont="1" applyFill="1" applyAlignment="1">
      <alignment horizontal="center" vertical="center" shrinkToFit="1"/>
    </xf>
    <xf numFmtId="49" fontId="1" fillId="0" borderId="0" xfId="1" applyNumberFormat="1" applyFill="1" applyAlignment="1">
      <alignment horizontal="center" vertical="center" shrinkToFit="1"/>
    </xf>
    <xf numFmtId="0" fontId="25" fillId="0" borderId="0" xfId="2" applyFont="1" applyAlignment="1">
      <alignment horizontal="center" vertical="center" shrinkToFit="1"/>
    </xf>
    <xf numFmtId="56" fontId="56" fillId="0" borderId="0" xfId="0" applyNumberFormat="1" applyFont="1" applyAlignment="1">
      <alignment horizontal="center" vertical="center" shrinkToFit="1"/>
    </xf>
    <xf numFmtId="56" fontId="61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5" fillId="0" borderId="89" xfId="2" applyFont="1" applyBorder="1" applyAlignment="1">
      <alignment horizontal="center" vertical="center" shrinkToFit="1"/>
    </xf>
    <xf numFmtId="0" fontId="25" fillId="0" borderId="90" xfId="2" applyFont="1" applyBorder="1" applyAlignment="1">
      <alignment horizontal="center" vertical="center" shrinkToFit="1"/>
    </xf>
    <xf numFmtId="0" fontId="19" fillId="0" borderId="0" xfId="1" applyFont="1" applyFill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49" fontId="6" fillId="0" borderId="0" xfId="1" applyNumberFormat="1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7" fillId="0" borderId="0" xfId="2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49" fontId="12" fillId="0" borderId="0" xfId="1" applyNumberFormat="1" applyFont="1" applyFill="1" applyAlignment="1">
      <alignment horizontal="center" vertical="center"/>
    </xf>
    <xf numFmtId="0" fontId="1" fillId="0" borderId="0" xfId="1" applyFill="1" applyAlignment="1">
      <alignment horizontal="center" vertical="center" shrinkToFit="1"/>
    </xf>
    <xf numFmtId="0" fontId="34" fillId="0" borderId="0" xfId="1" applyFont="1" applyFill="1" applyAlignment="1">
      <alignment horizontal="center" vertical="center"/>
    </xf>
    <xf numFmtId="0" fontId="34" fillId="0" borderId="0" xfId="1" applyFont="1" applyFill="1"/>
    <xf numFmtId="49" fontId="40" fillId="0" borderId="0" xfId="1" applyNumberFormat="1" applyFont="1" applyFill="1" applyAlignment="1">
      <alignment horizontal="left"/>
    </xf>
    <xf numFmtId="0" fontId="36" fillId="0" borderId="0" xfId="26" applyFont="1" applyAlignment="1">
      <alignment vertical="center"/>
    </xf>
    <xf numFmtId="0" fontId="35" fillId="0" borderId="0" xfId="26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1" applyFont="1" applyFill="1" applyAlignment="1">
      <alignment horizontal="center" vertical="distributed"/>
    </xf>
    <xf numFmtId="0" fontId="41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35" fillId="0" borderId="0" xfId="1" applyFont="1" applyFill="1" applyAlignment="1">
      <alignment horizontal="center"/>
    </xf>
    <xf numFmtId="0" fontId="35" fillId="0" borderId="0" xfId="1" applyFont="1" applyFill="1"/>
    <xf numFmtId="0" fontId="4" fillId="0" borderId="0" xfId="1" applyFont="1" applyFill="1" applyAlignment="1">
      <alignment horizontal="right"/>
    </xf>
    <xf numFmtId="0" fontId="35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left"/>
    </xf>
    <xf numFmtId="0" fontId="35" fillId="0" borderId="60" xfId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5" fillId="0" borderId="86" xfId="1" applyFont="1" applyFill="1" applyBorder="1" applyAlignment="1">
      <alignment horizontal="center" vertical="top"/>
    </xf>
    <xf numFmtId="0" fontId="38" fillId="0" borderId="0" xfId="1" applyFont="1" applyFill="1"/>
    <xf numFmtId="0" fontId="38" fillId="0" borderId="96" xfId="1" applyFont="1" applyFill="1" applyBorder="1"/>
    <xf numFmtId="0" fontId="35" fillId="0" borderId="86" xfId="1" applyFont="1" applyFill="1" applyBorder="1"/>
    <xf numFmtId="0" fontId="38" fillId="0" borderId="88" xfId="1" applyFont="1" applyFill="1" applyBorder="1"/>
    <xf numFmtId="0" fontId="35" fillId="0" borderId="90" xfId="1" applyFont="1" applyFill="1" applyBorder="1"/>
    <xf numFmtId="0" fontId="4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center" vertical="distributed" textRotation="255" indent="1"/>
    </xf>
    <xf numFmtId="0" fontId="42" fillId="0" borderId="0" xfId="1" applyFont="1" applyFill="1" applyAlignment="1">
      <alignment horizontal="center" vertical="distributed" textRotation="255"/>
    </xf>
    <xf numFmtId="0" fontId="43" fillId="0" borderId="0" xfId="1" applyFont="1" applyFill="1" applyAlignment="1">
      <alignment horizontal="center" vertical="distributed" textRotation="255" indent="1"/>
    </xf>
    <xf numFmtId="0" fontId="42" fillId="0" borderId="0" xfId="0" applyFont="1">
      <alignment vertical="center"/>
    </xf>
    <xf numFmtId="0" fontId="25" fillId="0" borderId="21" xfId="2" applyFont="1" applyBorder="1" applyAlignment="1">
      <alignment horizontal="center" vertical="center" shrinkToFit="1"/>
    </xf>
    <xf numFmtId="0" fontId="25" fillId="0" borderId="18" xfId="2" applyFont="1" applyBorder="1" applyAlignment="1">
      <alignment horizontal="center" vertical="center" shrinkToFit="1"/>
    </xf>
    <xf numFmtId="0" fontId="25" fillId="0" borderId="100" xfId="2" applyFont="1" applyBorder="1" applyAlignment="1">
      <alignment horizontal="center" vertical="center" shrinkToFit="1"/>
    </xf>
    <xf numFmtId="176" fontId="25" fillId="0" borderId="101" xfId="2" applyNumberFormat="1" applyFont="1" applyBorder="1" applyAlignment="1">
      <alignment horizontal="center" vertical="center" shrinkToFit="1"/>
    </xf>
    <xf numFmtId="0" fontId="25" fillId="0" borderId="88" xfId="2" applyFont="1" applyBorder="1" applyAlignment="1">
      <alignment horizontal="center" vertical="center" shrinkToFit="1"/>
    </xf>
    <xf numFmtId="49" fontId="1" fillId="0" borderId="5" xfId="1" applyNumberFormat="1" applyFill="1" applyBorder="1" applyAlignment="1">
      <alignment horizontal="center" vertical="center" shrinkToFit="1"/>
    </xf>
    <xf numFmtId="0" fontId="25" fillId="0" borderId="5" xfId="2" applyFont="1" applyBorder="1" applyAlignment="1">
      <alignment horizontal="center" vertical="center" shrinkToFit="1"/>
    </xf>
    <xf numFmtId="56" fontId="56" fillId="0" borderId="5" xfId="0" applyNumberFormat="1" applyFont="1" applyBorder="1" applyAlignment="1">
      <alignment horizontal="center" vertical="center" shrinkToFit="1"/>
    </xf>
    <xf numFmtId="56" fontId="61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21" fillId="0" borderId="0" xfId="2" applyFont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horizontal="center" shrinkToFit="1"/>
    </xf>
    <xf numFmtId="0" fontId="0" fillId="0" borderId="0" xfId="1" applyFont="1" applyFill="1"/>
    <xf numFmtId="176" fontId="25" fillId="0" borderId="100" xfId="2" applyNumberFormat="1" applyFont="1" applyBorder="1" applyAlignment="1">
      <alignment horizontal="center" vertical="center" shrinkToFit="1"/>
    </xf>
    <xf numFmtId="0" fontId="64" fillId="0" borderId="0" xfId="0" applyFont="1" applyFill="1">
      <alignment vertical="center"/>
    </xf>
    <xf numFmtId="0" fontId="64" fillId="0" borderId="0" xfId="0" applyFont="1">
      <alignment vertical="center"/>
    </xf>
    <xf numFmtId="0" fontId="63" fillId="0" borderId="0" xfId="27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5" xfId="27" applyFont="1" applyBorder="1" applyAlignment="1">
      <alignment vertical="center"/>
    </xf>
    <xf numFmtId="20" fontId="66" fillId="0" borderId="5" xfId="27" applyNumberFormat="1" applyFont="1" applyBorder="1" applyAlignment="1">
      <alignment horizontal="center" vertical="center"/>
    </xf>
    <xf numFmtId="0" fontId="65" fillId="0" borderId="5" xfId="27" applyFont="1" applyBorder="1" applyAlignment="1">
      <alignment horizontal="left" vertical="center"/>
    </xf>
    <xf numFmtId="0" fontId="65" fillId="0" borderId="5" xfId="27" applyFont="1" applyBorder="1" applyAlignment="1">
      <alignment horizontal="center" vertical="center"/>
    </xf>
    <xf numFmtId="14" fontId="67" fillId="0" borderId="5" xfId="27" applyNumberFormat="1" applyFont="1" applyBorder="1" applyAlignment="1">
      <alignment horizontal="right" vertical="center"/>
    </xf>
    <xf numFmtId="0" fontId="68" fillId="0" borderId="0" xfId="0" applyFont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0" xfId="27" quotePrefix="1" applyFont="1" applyBorder="1" applyAlignment="1">
      <alignment horizontal="center" vertical="center" shrinkToFit="1"/>
    </xf>
    <xf numFmtId="0" fontId="68" fillId="0" borderId="0" xfId="27" applyFont="1" applyBorder="1" applyAlignment="1">
      <alignment horizontal="center" vertical="center" shrinkToFit="1"/>
    </xf>
    <xf numFmtId="0" fontId="68" fillId="0" borderId="0" xfId="1" applyFont="1" applyFill="1" applyBorder="1" applyAlignment="1">
      <alignment horizontal="center" vertical="center"/>
    </xf>
    <xf numFmtId="0" fontId="68" fillId="0" borderId="60" xfId="1" applyFont="1" applyFill="1" applyBorder="1" applyAlignment="1">
      <alignment horizontal="center" vertical="center" shrinkToFit="1"/>
    </xf>
    <xf numFmtId="0" fontId="68" fillId="0" borderId="0" xfId="1" applyFont="1" applyFill="1" applyBorder="1" applyAlignment="1">
      <alignment horizontal="center" vertical="center" shrinkToFit="1"/>
    </xf>
    <xf numFmtId="0" fontId="68" fillId="0" borderId="86" xfId="1" applyFont="1" applyFill="1" applyBorder="1" applyAlignment="1">
      <alignment horizontal="center" vertical="center" shrinkToFit="1"/>
    </xf>
    <xf numFmtId="0" fontId="68" fillId="0" borderId="60" xfId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0" xfId="27" applyFont="1" applyBorder="1" applyAlignment="1">
      <alignment horizontal="center" vertical="center"/>
    </xf>
    <xf numFmtId="0" fontId="68" fillId="0" borderId="0" xfId="1" applyFont="1" applyFill="1" applyBorder="1" applyAlignment="1">
      <alignment horizontal="center" vertical="center" wrapText="1"/>
    </xf>
    <xf numFmtId="0" fontId="72" fillId="0" borderId="4" xfId="1" applyFont="1" applyFill="1" applyBorder="1" applyAlignment="1">
      <alignment horizontal="distributed" vertical="center" indent="1"/>
    </xf>
    <xf numFmtId="0" fontId="68" fillId="0" borderId="5" xfId="0" applyFont="1" applyBorder="1" applyAlignment="1">
      <alignment horizontal="center" vertical="center"/>
    </xf>
    <xf numFmtId="0" fontId="68" fillId="0" borderId="5" xfId="27" applyFont="1" applyBorder="1" applyAlignment="1">
      <alignment horizontal="center" vertical="center"/>
    </xf>
    <xf numFmtId="0" fontId="68" fillId="0" borderId="5" xfId="1" applyFont="1" applyFill="1" applyBorder="1" applyAlignment="1">
      <alignment horizontal="distributed" vertical="center" indent="1"/>
    </xf>
    <xf numFmtId="0" fontId="68" fillId="0" borderId="0" xfId="0" applyFont="1" applyFill="1" applyBorder="1" applyAlignment="1">
      <alignment horizontal="center" vertical="center" shrinkToFit="1"/>
    </xf>
    <xf numFmtId="0" fontId="68" fillId="0" borderId="0" xfId="27" applyFont="1" applyFill="1" applyBorder="1" applyAlignment="1">
      <alignment horizontal="center" vertical="center" shrinkToFit="1"/>
    </xf>
    <xf numFmtId="0" fontId="68" fillId="0" borderId="0" xfId="0" applyFont="1">
      <alignment vertical="center"/>
    </xf>
    <xf numFmtId="0" fontId="64" fillId="0" borderId="0" xfId="27" applyFont="1" applyFill="1" applyBorder="1" applyAlignment="1">
      <alignment horizontal="center" vertical="center" shrinkToFit="1"/>
    </xf>
    <xf numFmtId="0" fontId="64" fillId="0" borderId="0" xfId="1" applyFont="1" applyFill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0" xfId="27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left" vertical="center"/>
    </xf>
    <xf numFmtId="0" fontId="69" fillId="0" borderId="0" xfId="27" applyFont="1" applyFill="1" applyBorder="1" applyAlignment="1">
      <alignment horizontal="center" vertical="center"/>
    </xf>
    <xf numFmtId="179" fontId="64" fillId="0" borderId="0" xfId="28" applyNumberFormat="1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horizontal="center" vertical="center" shrinkToFit="1"/>
    </xf>
    <xf numFmtId="0" fontId="64" fillId="0" borderId="0" xfId="28" applyFont="1" applyFill="1" applyBorder="1" applyAlignment="1">
      <alignment horizontal="center" vertical="center" wrapText="1"/>
    </xf>
    <xf numFmtId="20" fontId="68" fillId="0" borderId="34" xfId="28" applyNumberFormat="1" applyFont="1" applyFill="1" applyBorder="1" applyAlignment="1">
      <alignment horizontal="center" vertical="center" wrapText="1"/>
    </xf>
    <xf numFmtId="0" fontId="68" fillId="0" borderId="58" xfId="27" applyFont="1" applyFill="1" applyBorder="1" applyAlignment="1">
      <alignment horizontal="center" vertical="center"/>
    </xf>
    <xf numFmtId="0" fontId="70" fillId="0" borderId="47" xfId="28" applyFont="1" applyFill="1" applyBorder="1" applyAlignment="1">
      <alignment horizontal="center" vertical="center" wrapText="1"/>
    </xf>
    <xf numFmtId="179" fontId="68" fillId="0" borderId="35" xfId="28" applyNumberFormat="1" applyFont="1" applyFill="1" applyBorder="1" applyAlignment="1">
      <alignment horizontal="center" vertical="center" wrapText="1"/>
    </xf>
    <xf numFmtId="179" fontId="68" fillId="0" borderId="58" xfId="28" applyNumberFormat="1" applyFont="1" applyFill="1" applyBorder="1" applyAlignment="1">
      <alignment horizontal="center" vertical="center" wrapText="1"/>
    </xf>
    <xf numFmtId="179" fontId="68" fillId="0" borderId="39" xfId="28" applyNumberFormat="1" applyFont="1" applyFill="1" applyBorder="1" applyAlignment="1">
      <alignment horizontal="center" vertical="center" wrapText="1"/>
    </xf>
    <xf numFmtId="0" fontId="72" fillId="0" borderId="39" xfId="27" applyFont="1" applyFill="1" applyBorder="1" applyAlignment="1">
      <alignment horizontal="center" vertical="center"/>
    </xf>
    <xf numFmtId="0" fontId="68" fillId="0" borderId="48" xfId="28" applyFont="1" applyFill="1" applyBorder="1" applyAlignment="1">
      <alignment horizontal="center" vertical="center" wrapText="1"/>
    </xf>
    <xf numFmtId="0" fontId="74" fillId="18" borderId="7" xfId="28" applyFont="1" applyFill="1" applyBorder="1" applyAlignment="1">
      <alignment horizontal="center" vertical="center" wrapText="1"/>
    </xf>
    <xf numFmtId="0" fontId="68" fillId="0" borderId="11" xfId="27" applyFont="1" applyBorder="1" applyAlignment="1">
      <alignment vertical="center"/>
    </xf>
    <xf numFmtId="0" fontId="68" fillId="0" borderId="20" xfId="27" applyFont="1" applyBorder="1" applyAlignment="1">
      <alignment horizontal="center" vertical="center"/>
    </xf>
    <xf numFmtId="0" fontId="68" fillId="0" borderId="10" xfId="27" applyFont="1" applyBorder="1" applyAlignment="1">
      <alignment horizontal="center" vertical="center"/>
    </xf>
    <xf numFmtId="56" fontId="68" fillId="0" borderId="32" xfId="28" applyNumberFormat="1" applyFont="1" applyFill="1" applyBorder="1" applyAlignment="1">
      <alignment horizontal="center" wrapText="1"/>
    </xf>
    <xf numFmtId="0" fontId="68" fillId="0" borderId="33" xfId="27" applyFont="1" applyFill="1" applyBorder="1" applyAlignment="1">
      <alignment horizontal="center" vertical="center"/>
    </xf>
    <xf numFmtId="178" fontId="68" fillId="0" borderId="32" xfId="29" applyNumberFormat="1" applyFont="1" applyFill="1" applyBorder="1" applyAlignment="1">
      <alignment horizontal="center" vertical="top" shrinkToFit="1"/>
    </xf>
    <xf numFmtId="0" fontId="68" fillId="0" borderId="82" xfId="28" applyFont="1" applyFill="1" applyBorder="1" applyAlignment="1">
      <alignment horizontal="center" wrapText="1"/>
    </xf>
    <xf numFmtId="0" fontId="72" fillId="0" borderId="33" xfId="27" applyFont="1" applyFill="1" applyBorder="1" applyAlignment="1">
      <alignment horizontal="center" vertical="center"/>
    </xf>
    <xf numFmtId="0" fontId="68" fillId="0" borderId="92" xfId="28" applyFont="1" applyFill="1" applyBorder="1" applyAlignment="1">
      <alignment horizontal="center" vertical="center" wrapText="1"/>
    </xf>
    <xf numFmtId="0" fontId="68" fillId="0" borderId="32" xfId="28" applyFont="1" applyFill="1" applyBorder="1" applyAlignment="1">
      <alignment horizontal="center" vertical="center" wrapText="1"/>
    </xf>
    <xf numFmtId="56" fontId="68" fillId="0" borderId="32" xfId="28" applyNumberFormat="1" applyFont="1" applyFill="1" applyBorder="1" applyAlignment="1">
      <alignment horizontal="center" vertical="center" shrinkToFit="1"/>
    </xf>
    <xf numFmtId="0" fontId="68" fillId="0" borderId="32" xfId="28" applyFont="1" applyFill="1" applyBorder="1" applyAlignment="1">
      <alignment horizontal="center" vertical="center" shrinkToFit="1"/>
    </xf>
    <xf numFmtId="0" fontId="68" fillId="0" borderId="40" xfId="28" applyFont="1" applyFill="1" applyBorder="1" applyAlignment="1">
      <alignment horizontal="center" vertical="center" shrinkToFit="1"/>
    </xf>
    <xf numFmtId="0" fontId="68" fillId="0" borderId="82" xfId="28" applyFont="1" applyFill="1" applyBorder="1" applyAlignment="1">
      <alignment horizontal="center" vertical="center" wrapText="1"/>
    </xf>
    <xf numFmtId="0" fontId="68" fillId="0" borderId="32" xfId="28" applyFont="1" applyFill="1" applyBorder="1" applyAlignment="1">
      <alignment horizontal="center" wrapText="1"/>
    </xf>
    <xf numFmtId="0" fontId="75" fillId="0" borderId="36" xfId="0" applyFont="1" applyBorder="1" applyAlignment="1">
      <alignment horizontal="center" vertical="center" wrapText="1"/>
    </xf>
    <xf numFmtId="0" fontId="72" fillId="0" borderId="38" xfId="27" applyFont="1" applyFill="1" applyBorder="1" applyAlignment="1">
      <alignment horizontal="center" vertical="center"/>
    </xf>
    <xf numFmtId="0" fontId="68" fillId="0" borderId="40" xfId="28" applyFont="1" applyFill="1" applyBorder="1" applyAlignment="1">
      <alignment horizontal="center" vertical="center" wrapText="1"/>
    </xf>
    <xf numFmtId="0" fontId="68" fillId="0" borderId="58" xfId="0" applyFont="1" applyBorder="1">
      <alignment vertical="center"/>
    </xf>
    <xf numFmtId="0" fontId="68" fillId="0" borderId="47" xfId="28" applyFont="1" applyFill="1" applyBorder="1" applyAlignment="1">
      <alignment horizontal="center" vertical="center" wrapText="1"/>
    </xf>
    <xf numFmtId="0" fontId="68" fillId="0" borderId="36" xfId="28" applyFont="1" applyFill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56" fontId="68" fillId="0" borderId="32" xfId="28" applyNumberFormat="1" applyFont="1" applyFill="1" applyBorder="1" applyAlignment="1">
      <alignment horizontal="center" vertical="center" wrapText="1"/>
    </xf>
    <xf numFmtId="0" fontId="68" fillId="0" borderId="60" xfId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27" applyFont="1" applyFill="1" applyBorder="1" applyAlignment="1">
      <alignment horizontal="center" vertical="center"/>
    </xf>
    <xf numFmtId="0" fontId="72" fillId="0" borderId="4" xfId="1" applyFont="1" applyFill="1" applyBorder="1" applyAlignment="1">
      <alignment horizontal="center" vertical="center" shrinkToFit="1"/>
    </xf>
    <xf numFmtId="0" fontId="68" fillId="0" borderId="5" xfId="0" applyFont="1" applyBorder="1" applyAlignment="1">
      <alignment horizontal="center" vertical="center" shrinkToFit="1"/>
    </xf>
    <xf numFmtId="0" fontId="68" fillId="0" borderId="5" xfId="27" applyFont="1" applyBorder="1" applyAlignment="1">
      <alignment horizontal="center" vertical="center" shrinkToFit="1"/>
    </xf>
    <xf numFmtId="0" fontId="68" fillId="0" borderId="5" xfId="1" applyFont="1" applyFill="1" applyBorder="1" applyAlignment="1">
      <alignment horizontal="center" vertical="center" shrinkToFit="1"/>
    </xf>
    <xf numFmtId="0" fontId="68" fillId="0" borderId="58" xfId="0" applyFont="1" applyFill="1" applyBorder="1">
      <alignment vertical="center"/>
    </xf>
    <xf numFmtId="0" fontId="68" fillId="0" borderId="0" xfId="0" applyFont="1" applyFill="1">
      <alignment vertical="center"/>
    </xf>
    <xf numFmtId="0" fontId="68" fillId="0" borderId="92" xfId="28" applyFont="1" applyFill="1" applyBorder="1" applyAlignment="1">
      <alignment horizontal="center" wrapText="1"/>
    </xf>
    <xf numFmtId="20" fontId="68" fillId="0" borderId="60" xfId="28" applyNumberFormat="1" applyFont="1" applyFill="1" applyBorder="1" applyAlignment="1">
      <alignment horizontal="center" vertical="center" wrapText="1"/>
    </xf>
    <xf numFmtId="0" fontId="68" fillId="0" borderId="60" xfId="27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0" xfId="27" applyFont="1" applyBorder="1" applyAlignment="1">
      <alignment horizontal="center" vertical="center"/>
    </xf>
    <xf numFmtId="0" fontId="68" fillId="0" borderId="65" xfId="2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38" fillId="0" borderId="0" xfId="1" applyFont="1" applyFill="1" applyBorder="1"/>
    <xf numFmtId="0" fontId="35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10" fillId="0" borderId="86" xfId="0" applyFont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1" applyFont="1" applyFill="1" applyBorder="1" applyAlignment="1">
      <alignment horizontal="right"/>
    </xf>
    <xf numFmtId="0" fontId="70" fillId="0" borderId="60" xfId="1" applyFont="1" applyFill="1" applyBorder="1" applyAlignment="1">
      <alignment horizontal="center" vertical="center" wrapText="1"/>
    </xf>
    <xf numFmtId="0" fontId="70" fillId="0" borderId="86" xfId="1" applyFont="1" applyFill="1" applyBorder="1" applyAlignment="1">
      <alignment horizontal="center" vertical="center" wrapText="1"/>
    </xf>
    <xf numFmtId="49" fontId="68" fillId="0" borderId="60" xfId="27" applyNumberFormat="1" applyFont="1" applyFill="1" applyBorder="1" applyAlignment="1">
      <alignment horizontal="center" vertical="center"/>
    </xf>
    <xf numFmtId="0" fontId="68" fillId="0" borderId="0" xfId="27" quotePrefix="1" applyFont="1" applyFill="1" applyBorder="1" applyAlignment="1">
      <alignment horizontal="center" vertical="center" shrinkToFit="1"/>
    </xf>
    <xf numFmtId="0" fontId="68" fillId="0" borderId="60" xfId="27" applyNumberFormat="1" applyFont="1" applyFill="1" applyBorder="1" applyAlignment="1">
      <alignment horizontal="center" vertical="center"/>
    </xf>
    <xf numFmtId="49" fontId="72" fillId="0" borderId="39" xfId="27" applyNumberFormat="1" applyFont="1" applyFill="1" applyBorder="1" applyAlignment="1">
      <alignment horizontal="center" vertical="center"/>
    </xf>
    <xf numFmtId="0" fontId="72" fillId="0" borderId="4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center" vertical="center"/>
    </xf>
    <xf numFmtId="0" fontId="68" fillId="0" borderId="92" xfId="28" applyFont="1" applyFill="1" applyBorder="1" applyAlignment="1">
      <alignment horizontal="center" vertical="center" shrinkToFit="1"/>
    </xf>
    <xf numFmtId="176" fontId="19" fillId="0" borderId="20" xfId="1" applyNumberFormat="1" applyFont="1" applyFill="1" applyBorder="1" applyAlignment="1">
      <alignment horizontal="center" vertical="center" shrinkToFit="1"/>
    </xf>
    <xf numFmtId="176" fontId="19" fillId="0" borderId="10" xfId="1" applyNumberFormat="1" applyFont="1" applyFill="1" applyBorder="1" applyAlignment="1">
      <alignment horizontal="center" vertical="center" shrinkToFit="1"/>
    </xf>
    <xf numFmtId="0" fontId="25" fillId="0" borderId="104" xfId="0" applyFont="1" applyBorder="1" applyAlignment="1">
      <alignment horizontal="center" vertical="center" shrinkToFit="1"/>
    </xf>
    <xf numFmtId="0" fontId="25" fillId="0" borderId="105" xfId="0" applyFont="1" applyBorder="1" applyAlignment="1">
      <alignment horizontal="center" vertical="center" shrinkToFit="1"/>
    </xf>
    <xf numFmtId="176" fontId="19" fillId="0" borderId="78" xfId="0" applyNumberFormat="1" applyFont="1" applyBorder="1" applyAlignment="1">
      <alignment horizontal="center" vertical="center" shrinkToFit="1"/>
    </xf>
    <xf numFmtId="176" fontId="19" fillId="0" borderId="78" xfId="1" applyNumberFormat="1" applyFont="1" applyFill="1" applyBorder="1" applyAlignment="1">
      <alignment horizontal="center" vertical="center" shrinkToFit="1"/>
    </xf>
    <xf numFmtId="176" fontId="19" fillId="0" borderId="79" xfId="1" applyNumberFormat="1" applyFont="1" applyFill="1" applyBorder="1" applyAlignment="1">
      <alignment horizontal="center" vertical="center" shrinkToFit="1"/>
    </xf>
    <xf numFmtId="0" fontId="25" fillId="0" borderId="106" xfId="0" applyFont="1" applyBorder="1" applyAlignment="1">
      <alignment horizontal="center" vertical="center" shrinkToFit="1"/>
    </xf>
    <xf numFmtId="176" fontId="19" fillId="0" borderId="3" xfId="0" applyNumberFormat="1" applyFont="1" applyBorder="1" applyAlignment="1">
      <alignment horizontal="center" vertical="center" shrinkToFit="1"/>
    </xf>
    <xf numFmtId="176" fontId="19" fillId="0" borderId="3" xfId="1" applyNumberFormat="1" applyFont="1" applyFill="1" applyBorder="1" applyAlignment="1">
      <alignment horizontal="center" vertical="center" shrinkToFit="1"/>
    </xf>
    <xf numFmtId="176" fontId="19" fillId="0" borderId="2" xfId="1" applyNumberFormat="1" applyFont="1" applyFill="1" applyBorder="1" applyAlignment="1">
      <alignment horizontal="center" vertical="center" shrinkToFit="1"/>
    </xf>
    <xf numFmtId="0" fontId="68" fillId="0" borderId="0" xfId="0" applyFont="1" applyFill="1" applyAlignment="1">
      <alignment horizontal="center" vertical="center"/>
    </xf>
    <xf numFmtId="0" fontId="68" fillId="0" borderId="5" xfId="0" applyFont="1" applyFill="1" applyBorder="1" applyAlignment="1">
      <alignment horizontal="center" vertical="center"/>
    </xf>
    <xf numFmtId="0" fontId="68" fillId="0" borderId="5" xfId="27" applyFont="1" applyFill="1" applyBorder="1" applyAlignment="1">
      <alignment horizontal="center" vertical="center"/>
    </xf>
    <xf numFmtId="0" fontId="68" fillId="0" borderId="38" xfId="27" applyFont="1" applyFill="1" applyBorder="1" applyAlignment="1">
      <alignment horizontal="center" vertical="center"/>
    </xf>
    <xf numFmtId="0" fontId="68" fillId="0" borderId="39" xfId="27" applyFont="1" applyFill="1" applyBorder="1" applyAlignment="1">
      <alignment horizontal="center" vertical="center"/>
    </xf>
    <xf numFmtId="0" fontId="68" fillId="0" borderId="4" xfId="1" applyFont="1" applyFill="1" applyBorder="1" applyAlignment="1">
      <alignment horizontal="distributed" vertical="center" indent="1"/>
    </xf>
    <xf numFmtId="20" fontId="78" fillId="0" borderId="5" xfId="27" applyNumberFormat="1" applyFont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 wrapText="1"/>
    </xf>
    <xf numFmtId="0" fontId="68" fillId="0" borderId="4" xfId="1" applyFont="1" applyFill="1" applyBorder="1" applyAlignment="1">
      <alignment horizontal="center" vertical="center" shrinkToFit="1"/>
    </xf>
    <xf numFmtId="0" fontId="65" fillId="0" borderId="5" xfId="27" applyFont="1" applyBorder="1" applyAlignment="1">
      <alignment vertical="center"/>
    </xf>
    <xf numFmtId="0" fontId="68" fillId="0" borderId="86" xfId="1" applyFont="1" applyFill="1" applyBorder="1" applyAlignment="1">
      <alignment horizontal="center" vertical="center" wrapText="1"/>
    </xf>
    <xf numFmtId="0" fontId="68" fillId="0" borderId="60" xfId="1" applyFont="1" applyFill="1" applyBorder="1" applyAlignment="1">
      <alignment horizontal="distributed" vertical="center" wrapText="1" indent="1"/>
    </xf>
    <xf numFmtId="0" fontId="68" fillId="0" borderId="86" xfId="1" applyFont="1" applyFill="1" applyBorder="1" applyAlignment="1">
      <alignment horizontal="distributed" vertical="center" wrapText="1" indent="1"/>
    </xf>
    <xf numFmtId="0" fontId="68" fillId="0" borderId="36" xfId="0" applyFont="1" applyBorder="1" applyAlignment="1">
      <alignment horizontal="center" vertical="center" wrapText="1"/>
    </xf>
    <xf numFmtId="0" fontId="79" fillId="0" borderId="7" xfId="0" applyFont="1" applyBorder="1" applyAlignment="1">
      <alignment horizontal="center" vertical="center" shrinkToFit="1"/>
    </xf>
    <xf numFmtId="0" fontId="79" fillId="0" borderId="92" xfId="0" applyFont="1" applyBorder="1" applyAlignment="1">
      <alignment horizontal="center" vertical="center" shrinkToFit="1"/>
    </xf>
    <xf numFmtId="0" fontId="79" fillId="0" borderId="6" xfId="0" applyFont="1" applyBorder="1" applyAlignment="1">
      <alignment horizontal="center" vertical="center" shrinkToFit="1"/>
    </xf>
    <xf numFmtId="0" fontId="79" fillId="0" borderId="1" xfId="0" applyFont="1" applyBorder="1" applyAlignment="1">
      <alignment horizontal="center" vertical="center" shrinkToFit="1"/>
    </xf>
    <xf numFmtId="0" fontId="80" fillId="0" borderId="0" xfId="2" applyFont="1" applyAlignment="1">
      <alignment vertical="center"/>
    </xf>
    <xf numFmtId="0" fontId="35" fillId="0" borderId="88" xfId="1" applyFont="1" applyFill="1" applyBorder="1"/>
    <xf numFmtId="0" fontId="39" fillId="0" borderId="45" xfId="1" applyFont="1" applyFill="1" applyBorder="1" applyAlignment="1">
      <alignment vertical="center"/>
    </xf>
    <xf numFmtId="0" fontId="35" fillId="0" borderId="107" xfId="26" applyFont="1" applyBorder="1" applyAlignment="1">
      <alignment horizontal="center" vertical="center"/>
    </xf>
    <xf numFmtId="0" fontId="35" fillId="0" borderId="88" xfId="1" applyFont="1" applyFill="1" applyBorder="1" applyAlignment="1">
      <alignment horizontal="center" vertical="center"/>
    </xf>
    <xf numFmtId="0" fontId="4" fillId="0" borderId="88" xfId="1" applyFont="1" applyFill="1" applyBorder="1" applyAlignment="1">
      <alignment horizontal="right"/>
    </xf>
    <xf numFmtId="0" fontId="0" fillId="0" borderId="0" xfId="0" applyBorder="1">
      <alignment vertical="center"/>
    </xf>
    <xf numFmtId="0" fontId="4" fillId="0" borderId="97" xfId="1" applyFont="1" applyFill="1" applyBorder="1" applyAlignment="1"/>
    <xf numFmtId="0" fontId="4" fillId="0" borderId="0" xfId="0" applyFont="1" applyAlignment="1"/>
    <xf numFmtId="0" fontId="35" fillId="0" borderId="0" xfId="26" applyFont="1" applyAlignment="1">
      <alignment horizontal="center"/>
    </xf>
    <xf numFmtId="0" fontId="35" fillId="0" borderId="88" xfId="1" applyFont="1" applyFill="1" applyBorder="1" applyAlignment="1">
      <alignment horizontal="left"/>
    </xf>
    <xf numFmtId="0" fontId="4" fillId="0" borderId="88" xfId="1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1" applyFill="1" applyAlignment="1">
      <alignment horizontal="center" vertical="center" shrinkToFit="1"/>
    </xf>
    <xf numFmtId="0" fontId="8" fillId="0" borderId="0" xfId="1" applyFont="1" applyFill="1" applyAlignment="1">
      <alignment horizontal="center" vertical="center"/>
    </xf>
    <xf numFmtId="176" fontId="25" fillId="23" borderId="98" xfId="2" applyNumberFormat="1" applyFont="1" applyFill="1" applyBorder="1" applyAlignment="1">
      <alignment horizontal="center" vertical="center" shrinkToFit="1"/>
    </xf>
    <xf numFmtId="176" fontId="25" fillId="23" borderId="23" xfId="2" applyNumberFormat="1" applyFont="1" applyFill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75" fillId="0" borderId="36" xfId="28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shrinkToFit="1"/>
    </xf>
    <xf numFmtId="0" fontId="8" fillId="0" borderId="0" xfId="1" applyFont="1" applyFill="1" applyAlignment="1">
      <alignment horizontal="center" vertical="center"/>
    </xf>
    <xf numFmtId="0" fontId="35" fillId="0" borderId="44" xfId="1" applyFont="1" applyFill="1" applyBorder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39" fillId="0" borderId="0" xfId="1" applyFont="1" applyFill="1" applyBorder="1" applyAlignment="1">
      <alignment vertical="top"/>
    </xf>
    <xf numFmtId="0" fontId="35" fillId="0" borderId="0" xfId="1" applyFont="1" applyFill="1" applyBorder="1" applyAlignment="1">
      <alignment vertical="top"/>
    </xf>
    <xf numFmtId="0" fontId="4" fillId="0" borderId="88" xfId="1" applyFont="1" applyFill="1" applyBorder="1" applyAlignment="1">
      <alignment horizontal="center"/>
    </xf>
    <xf numFmtId="0" fontId="35" fillId="0" borderId="88" xfId="1" applyFont="1" applyFill="1" applyBorder="1" applyAlignment="1">
      <alignment horizontal="center"/>
    </xf>
    <xf numFmtId="0" fontId="39" fillId="0" borderId="0" xfId="1" applyFont="1" applyFill="1" applyBorder="1" applyAlignment="1">
      <alignment vertical="center"/>
    </xf>
    <xf numFmtId="0" fontId="9" fillId="0" borderId="0" xfId="1" applyFont="1" applyFill="1" applyBorder="1"/>
    <xf numFmtId="0" fontId="79" fillId="24" borderId="1" xfId="0" applyFont="1" applyFill="1" applyBorder="1" applyAlignment="1">
      <alignment horizontal="center" vertical="center" shrinkToFit="1"/>
    </xf>
    <xf numFmtId="0" fontId="34" fillId="0" borderId="0" xfId="1" applyFont="1" applyFill="1" applyBorder="1"/>
    <xf numFmtId="0" fontId="10" fillId="0" borderId="0" xfId="0" applyFont="1" applyBorder="1">
      <alignment vertical="center"/>
    </xf>
    <xf numFmtId="49" fontId="4" fillId="0" borderId="0" xfId="1" applyNumberFormat="1" applyFont="1" applyFill="1" applyBorder="1" applyAlignment="1">
      <alignment horizontal="left"/>
    </xf>
    <xf numFmtId="0" fontId="35" fillId="0" borderId="0" xfId="1" applyFont="1" applyFill="1" applyBorder="1" applyAlignment="1">
      <alignment horizontal="center" vertical="distributed"/>
    </xf>
    <xf numFmtId="49" fontId="40" fillId="0" borderId="0" xfId="1" applyNumberFormat="1" applyFont="1" applyFill="1" applyBorder="1" applyAlignment="1">
      <alignment horizontal="left"/>
    </xf>
    <xf numFmtId="0" fontId="35" fillId="0" borderId="0" xfId="1" applyFont="1" applyFill="1" applyBorder="1" applyAlignment="1">
      <alignment horizontal="center"/>
    </xf>
    <xf numFmtId="0" fontId="35" fillId="0" borderId="109" xfId="1" applyFont="1" applyFill="1" applyBorder="1" applyAlignment="1">
      <alignment horizontal="center" vertical="distributed"/>
    </xf>
    <xf numFmtId="0" fontId="35" fillId="0" borderId="109" xfId="1" applyFont="1" applyFill="1" applyBorder="1" applyAlignment="1">
      <alignment horizontal="center" vertical="center"/>
    </xf>
    <xf numFmtId="0" fontId="8" fillId="0" borderId="110" xfId="1" applyFont="1" applyFill="1" applyBorder="1" applyAlignment="1">
      <alignment horizontal="center" vertical="center"/>
    </xf>
    <xf numFmtId="0" fontId="4" fillId="0" borderId="111" xfId="1" applyFont="1" applyFill="1" applyBorder="1" applyAlignment="1">
      <alignment horizontal="right"/>
    </xf>
    <xf numFmtId="0" fontId="19" fillId="24" borderId="22" xfId="0" applyFont="1" applyFill="1" applyBorder="1" applyAlignment="1">
      <alignment horizontal="center" vertical="center" shrinkToFit="1"/>
    </xf>
    <xf numFmtId="0" fontId="19" fillId="24" borderId="3" xfId="0" applyFont="1" applyFill="1" applyBorder="1" applyAlignment="1">
      <alignment horizontal="center" vertical="center" shrinkToFit="1"/>
    </xf>
    <xf numFmtId="0" fontId="19" fillId="24" borderId="3" xfId="1" applyFont="1" applyFill="1" applyBorder="1" applyAlignment="1">
      <alignment horizontal="center" vertical="center" shrinkToFit="1"/>
    </xf>
    <xf numFmtId="0" fontId="19" fillId="24" borderId="2" xfId="1" applyFont="1" applyFill="1" applyBorder="1" applyAlignment="1">
      <alignment horizontal="center" vertical="center" shrinkToFit="1"/>
    </xf>
    <xf numFmtId="0" fontId="22" fillId="24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25" fillId="0" borderId="74" xfId="2" applyNumberFormat="1" applyFont="1" applyBorder="1" applyAlignment="1">
      <alignment horizontal="center" vertical="center" shrinkToFit="1"/>
    </xf>
    <xf numFmtId="176" fontId="25" fillId="0" borderId="75" xfId="2" applyNumberFormat="1" applyFont="1" applyBorder="1" applyAlignment="1">
      <alignment horizontal="center" vertical="center" shrinkToFit="1"/>
    </xf>
    <xf numFmtId="176" fontId="25" fillId="0" borderId="77" xfId="2" applyNumberFormat="1" applyFont="1" applyBorder="1" applyAlignment="1">
      <alignment horizontal="center" vertical="center" shrinkToFit="1"/>
    </xf>
    <xf numFmtId="49" fontId="6" fillId="0" borderId="113" xfId="1" applyNumberFormat="1" applyFont="1" applyFill="1" applyBorder="1" applyAlignment="1">
      <alignment horizontal="center" vertical="center" shrinkToFit="1"/>
    </xf>
    <xf numFmtId="0" fontId="35" fillId="0" borderId="0" xfId="1" applyFont="1" applyFill="1" applyAlignment="1">
      <alignment horizontal="right" vertical="center"/>
    </xf>
    <xf numFmtId="0" fontId="8" fillId="0" borderId="114" xfId="1" applyFont="1" applyFill="1" applyBorder="1" applyAlignment="1">
      <alignment horizontal="center" vertical="center"/>
    </xf>
    <xf numFmtId="0" fontId="8" fillId="0" borderId="115" xfId="1" applyFont="1" applyFill="1" applyBorder="1" applyAlignment="1">
      <alignment horizontal="center" vertical="center"/>
    </xf>
    <xf numFmtId="0" fontId="35" fillId="0" borderId="115" xfId="1" applyFont="1" applyFill="1" applyBorder="1" applyAlignment="1">
      <alignment horizontal="center" vertical="center"/>
    </xf>
    <xf numFmtId="0" fontId="35" fillId="0" borderId="116" xfId="1" applyFont="1" applyFill="1" applyBorder="1" applyAlignment="1">
      <alignment horizontal="center"/>
    </xf>
    <xf numFmtId="0" fontId="35" fillId="0" borderId="0" xfId="1" applyFont="1" applyFill="1" applyAlignment="1">
      <alignment horizontal="right"/>
    </xf>
    <xf numFmtId="0" fontId="0" fillId="0" borderId="0" xfId="0" applyAlignment="1">
      <alignment horizontal="center" vertical="top"/>
    </xf>
    <xf numFmtId="176" fontId="25" fillId="0" borderId="33" xfId="2" applyNumberFormat="1" applyFont="1" applyBorder="1" applyAlignment="1">
      <alignment horizontal="center" vertical="center" shrinkToFit="1"/>
    </xf>
    <xf numFmtId="176" fontId="25" fillId="0" borderId="0" xfId="0" applyNumberFormat="1" applyFont="1" applyBorder="1" applyAlignment="1">
      <alignment horizontal="center" vertical="center" shrinkToFit="1"/>
    </xf>
    <xf numFmtId="176" fontId="25" fillId="0" borderId="86" xfId="2" applyNumberFormat="1" applyFont="1" applyBorder="1" applyAlignment="1">
      <alignment horizontal="center" vertical="center" shrinkToFit="1"/>
    </xf>
    <xf numFmtId="176" fontId="25" fillId="0" borderId="0" xfId="2" applyNumberFormat="1" applyFont="1" applyBorder="1" applyAlignment="1">
      <alignment horizontal="center" vertical="center" shrinkToFit="1"/>
    </xf>
    <xf numFmtId="176" fontId="25" fillId="0" borderId="60" xfId="2" applyNumberFormat="1" applyFont="1" applyBorder="1" applyAlignment="1">
      <alignment horizontal="center" vertical="center" shrinkToFit="1"/>
    </xf>
    <xf numFmtId="176" fontId="25" fillId="0" borderId="44" xfId="2" applyNumberFormat="1" applyFont="1" applyBorder="1" applyAlignment="1">
      <alignment horizontal="center" vertical="center" shrinkToFit="1"/>
    </xf>
    <xf numFmtId="0" fontId="79" fillId="0" borderId="82" xfId="0" applyFont="1" applyBorder="1" applyAlignment="1">
      <alignment horizontal="center" vertical="center" shrinkToFit="1"/>
    </xf>
    <xf numFmtId="0" fontId="25" fillId="0" borderId="18" xfId="2" applyFont="1" applyFill="1" applyBorder="1" applyAlignment="1">
      <alignment horizontal="center" vertical="center" shrinkToFit="1"/>
    </xf>
    <xf numFmtId="176" fontId="25" fillId="0" borderId="19" xfId="0" applyNumberFormat="1" applyFont="1" applyFill="1" applyBorder="1" applyAlignment="1">
      <alignment horizontal="center" vertical="center" shrinkToFit="1"/>
    </xf>
    <xf numFmtId="0" fontId="25" fillId="0" borderId="100" xfId="2" applyFont="1" applyFill="1" applyBorder="1" applyAlignment="1">
      <alignment horizontal="center" vertical="center" shrinkToFit="1"/>
    </xf>
    <xf numFmtId="176" fontId="25" fillId="0" borderId="96" xfId="2" applyNumberFormat="1" applyFont="1" applyFill="1" applyBorder="1" applyAlignment="1">
      <alignment horizontal="center" vertical="center" shrinkToFit="1"/>
    </xf>
    <xf numFmtId="176" fontId="25" fillId="0" borderId="88" xfId="0" applyNumberFormat="1" applyFont="1" applyFill="1" applyBorder="1" applyAlignment="1">
      <alignment horizontal="center" vertical="center" shrinkToFit="1"/>
    </xf>
    <xf numFmtId="176" fontId="25" fillId="0" borderId="101" xfId="2" applyNumberFormat="1" applyFont="1" applyFill="1" applyBorder="1" applyAlignment="1">
      <alignment horizontal="center" vertical="center" shrinkToFit="1"/>
    </xf>
    <xf numFmtId="176" fontId="25" fillId="0" borderId="0" xfId="2" applyNumberFormat="1" applyFont="1" applyFill="1" applyBorder="1" applyAlignment="1">
      <alignment horizontal="center" vertical="center" shrinkToFit="1"/>
    </xf>
    <xf numFmtId="176" fontId="25" fillId="0" borderId="117" xfId="2" applyNumberFormat="1" applyFont="1" applyFill="1" applyBorder="1" applyAlignment="1">
      <alignment horizontal="center" vertical="center" shrinkToFit="1"/>
    </xf>
    <xf numFmtId="176" fontId="25" fillId="0" borderId="88" xfId="0" quotePrefix="1" applyNumberFormat="1" applyFont="1" applyBorder="1" applyAlignment="1">
      <alignment horizontal="center" vertical="center" shrinkToFit="1"/>
    </xf>
    <xf numFmtId="176" fontId="25" fillId="0" borderId="19" xfId="0" quotePrefix="1" applyNumberFormat="1" applyFont="1" applyBorder="1" applyAlignment="1">
      <alignment horizontal="center" vertical="center" shrinkToFit="1"/>
    </xf>
    <xf numFmtId="176" fontId="25" fillId="0" borderId="19" xfId="2" quotePrefix="1" applyNumberFormat="1" applyFont="1" applyBorder="1" applyAlignment="1">
      <alignment horizontal="center" vertical="center" shrinkToFit="1"/>
    </xf>
    <xf numFmtId="0" fontId="68" fillId="0" borderId="4" xfId="1" applyFont="1" applyFill="1" applyBorder="1" applyAlignment="1">
      <alignment horizontal="center" vertical="center"/>
    </xf>
    <xf numFmtId="176" fontId="25" fillId="0" borderId="38" xfId="2" applyNumberFormat="1" applyFont="1" applyBorder="1" applyAlignment="1">
      <alignment horizontal="center" vertical="center" shrinkToFit="1"/>
    </xf>
    <xf numFmtId="176" fontId="25" fillId="0" borderId="5" xfId="0" applyNumberFormat="1" applyFont="1" applyBorder="1" applyAlignment="1">
      <alignment horizontal="center" vertical="center" shrinkToFit="1"/>
    </xf>
    <xf numFmtId="176" fontId="25" fillId="0" borderId="59" xfId="2" applyNumberFormat="1" applyFont="1" applyBorder="1" applyAlignment="1">
      <alignment horizontal="center" vertical="center" shrinkToFit="1"/>
    </xf>
    <xf numFmtId="176" fontId="25" fillId="0" borderId="5" xfId="2" applyNumberFormat="1" applyFont="1" applyBorder="1" applyAlignment="1">
      <alignment horizontal="center" vertical="center" shrinkToFit="1"/>
    </xf>
    <xf numFmtId="0" fontId="68" fillId="0" borderId="58" xfId="0" applyFont="1" applyBorder="1" applyAlignment="1">
      <alignment horizontal="center" vertical="center"/>
    </xf>
    <xf numFmtId="0" fontId="75" fillId="0" borderId="92" xfId="28" applyFont="1" applyFill="1" applyBorder="1" applyAlignment="1">
      <alignment horizontal="center" vertical="center" wrapText="1"/>
    </xf>
    <xf numFmtId="0" fontId="65" fillId="0" borderId="5" xfId="27" applyFont="1" applyBorder="1" applyAlignment="1">
      <alignment vertical="center"/>
    </xf>
    <xf numFmtId="0" fontId="75" fillId="0" borderId="0" xfId="1" applyFont="1" applyFill="1" applyBorder="1" applyAlignment="1">
      <alignment horizontal="center" vertical="center" shrinkToFit="1"/>
    </xf>
    <xf numFmtId="0" fontId="75" fillId="0" borderId="0" xfId="27" quotePrefix="1" applyFont="1" applyBorder="1" applyAlignment="1">
      <alignment horizontal="center" vertical="center" shrinkToFit="1"/>
    </xf>
    <xf numFmtId="176" fontId="25" fillId="0" borderId="88" xfId="0" quotePrefix="1" applyNumberFormat="1" applyFont="1" applyFill="1" applyBorder="1" applyAlignment="1">
      <alignment horizontal="center" vertical="center" shrinkToFit="1"/>
    </xf>
    <xf numFmtId="176" fontId="25" fillId="0" borderId="74" xfId="2" quotePrefix="1" applyNumberFormat="1" applyFont="1" applyBorder="1" applyAlignment="1">
      <alignment horizontal="center" vertical="center" shrinkToFit="1"/>
    </xf>
    <xf numFmtId="176" fontId="25" fillId="0" borderId="0" xfId="0" quotePrefix="1" applyNumberFormat="1" applyFont="1" applyFill="1" applyBorder="1" applyAlignment="1">
      <alignment horizontal="center" vertical="center" shrinkToFit="1"/>
    </xf>
    <xf numFmtId="176" fontId="25" fillId="0" borderId="88" xfId="2" quotePrefix="1" applyNumberFormat="1" applyFont="1" applyBorder="1" applyAlignment="1">
      <alignment horizontal="center" vertical="center" shrinkToFit="1"/>
    </xf>
    <xf numFmtId="0" fontId="75" fillId="0" borderId="32" xfId="28" applyFont="1" applyFill="1" applyBorder="1" applyAlignment="1">
      <alignment horizontal="center" vertical="center" wrapText="1"/>
    </xf>
    <xf numFmtId="176" fontId="25" fillId="0" borderId="23" xfId="2" quotePrefix="1" applyNumberFormat="1" applyFont="1" applyBorder="1" applyAlignment="1">
      <alignment horizontal="center" vertical="center" shrinkToFit="1"/>
    </xf>
    <xf numFmtId="176" fontId="68" fillId="0" borderId="0" xfId="0" applyNumberFormat="1" applyFont="1">
      <alignment vertical="center"/>
    </xf>
    <xf numFmtId="176" fontId="25" fillId="0" borderId="5" xfId="0" quotePrefix="1" applyNumberFormat="1" applyFont="1" applyBorder="1" applyAlignment="1">
      <alignment horizontal="center" vertical="center" shrinkToFit="1"/>
    </xf>
    <xf numFmtId="0" fontId="65" fillId="0" borderId="5" xfId="27" applyFont="1" applyBorder="1" applyAlignment="1">
      <alignment vertical="center"/>
    </xf>
    <xf numFmtId="176" fontId="25" fillId="0" borderId="23" xfId="0" quotePrefix="1" applyNumberFormat="1" applyFont="1" applyBorder="1" applyAlignment="1">
      <alignment horizontal="center" vertical="center" shrinkToFit="1"/>
    </xf>
    <xf numFmtId="176" fontId="25" fillId="0" borderId="0" xfId="0" quotePrefix="1" applyNumberFormat="1" applyFont="1" applyBorder="1" applyAlignment="1">
      <alignment horizontal="center" vertical="center" shrinkToFit="1"/>
    </xf>
    <xf numFmtId="0" fontId="68" fillId="0" borderId="33" xfId="1" applyFont="1" applyFill="1" applyBorder="1" applyAlignment="1">
      <alignment horizontal="center" vertical="center" shrinkToFit="1"/>
    </xf>
    <xf numFmtId="0" fontId="68" fillId="25" borderId="58" xfId="27" applyFont="1" applyFill="1" applyBorder="1" applyAlignment="1">
      <alignment horizontal="center" vertical="center"/>
    </xf>
    <xf numFmtId="0" fontId="68" fillId="25" borderId="60" xfId="1" applyFont="1" applyFill="1" applyBorder="1" applyAlignment="1">
      <alignment horizontal="center" vertical="center" shrinkToFit="1"/>
    </xf>
    <xf numFmtId="0" fontId="68" fillId="25" borderId="0" xfId="0" applyFont="1" applyFill="1" applyBorder="1" applyAlignment="1">
      <alignment horizontal="center" vertical="center" shrinkToFit="1"/>
    </xf>
    <xf numFmtId="0" fontId="75" fillId="25" borderId="0" xfId="27" quotePrefix="1" applyFont="1" applyFill="1" applyBorder="1" applyAlignment="1">
      <alignment horizontal="center" vertical="center" shrinkToFit="1"/>
    </xf>
    <xf numFmtId="0" fontId="68" fillId="25" borderId="0" xfId="27" applyFont="1" applyFill="1" applyBorder="1" applyAlignment="1">
      <alignment horizontal="center" vertical="center" shrinkToFit="1"/>
    </xf>
    <xf numFmtId="0" fontId="68" fillId="25" borderId="0" xfId="1" applyFont="1" applyFill="1" applyBorder="1" applyAlignment="1">
      <alignment horizontal="center" vertical="center" shrinkToFit="1"/>
    </xf>
    <xf numFmtId="0" fontId="68" fillId="25" borderId="47" xfId="28" applyFont="1" applyFill="1" applyBorder="1" applyAlignment="1">
      <alignment horizontal="center" vertical="center" wrapText="1"/>
    </xf>
    <xf numFmtId="0" fontId="68" fillId="25" borderId="33" xfId="27" applyFont="1" applyFill="1" applyBorder="1" applyAlignment="1">
      <alignment horizontal="center" vertical="center"/>
    </xf>
    <xf numFmtId="179" fontId="68" fillId="25" borderId="58" xfId="28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shrinkToFit="1"/>
    </xf>
    <xf numFmtId="0" fontId="75" fillId="0" borderId="0" xfId="27" applyFont="1" applyBorder="1" applyAlignment="1">
      <alignment horizontal="center" vertical="center" shrinkToFit="1"/>
    </xf>
    <xf numFmtId="0" fontId="75" fillId="0" borderId="0" xfId="1" applyFont="1" applyFill="1" applyBorder="1" applyAlignment="1">
      <alignment horizontal="center" vertical="center"/>
    </xf>
    <xf numFmtId="20" fontId="64" fillId="0" borderId="0" xfId="0" applyNumberFormat="1" applyFont="1">
      <alignment vertical="center"/>
    </xf>
    <xf numFmtId="20" fontId="83" fillId="0" borderId="5" xfId="0" applyNumberFormat="1" applyFont="1" applyBorder="1" applyAlignment="1">
      <alignment vertical="center"/>
    </xf>
    <xf numFmtId="0" fontId="64" fillId="0" borderId="5" xfId="0" applyFont="1" applyBorder="1" applyAlignment="1">
      <alignment vertical="center"/>
    </xf>
    <xf numFmtId="0" fontId="65" fillId="0" borderId="5" xfId="27" applyFont="1" applyBorder="1" applyAlignment="1">
      <alignment vertical="center"/>
    </xf>
    <xf numFmtId="0" fontId="65" fillId="0" borderId="5" xfId="27" applyFont="1" applyBorder="1" applyAlignment="1">
      <alignment horizontal="left" vertical="center"/>
    </xf>
    <xf numFmtId="176" fontId="64" fillId="0" borderId="0" xfId="0" applyNumberFormat="1" applyFont="1">
      <alignment vertical="center"/>
    </xf>
    <xf numFmtId="0" fontId="64" fillId="0" borderId="5" xfId="0" applyFont="1" applyBorder="1" applyAlignment="1">
      <alignment vertical="center"/>
    </xf>
    <xf numFmtId="0" fontId="65" fillId="0" borderId="5" xfId="27" applyFont="1" applyBorder="1" applyAlignment="1">
      <alignment vertical="center"/>
    </xf>
    <xf numFmtId="0" fontId="65" fillId="0" borderId="5" xfId="27" applyFont="1" applyBorder="1" applyAlignment="1">
      <alignment horizontal="left" vertical="center"/>
    </xf>
    <xf numFmtId="0" fontId="68" fillId="24" borderId="33" xfId="27" applyFont="1" applyFill="1" applyBorder="1" applyAlignment="1">
      <alignment horizontal="center" vertical="center"/>
    </xf>
    <xf numFmtId="20" fontId="68" fillId="24" borderId="34" xfId="28" applyNumberFormat="1" applyFont="1" applyFill="1" applyBorder="1" applyAlignment="1">
      <alignment horizontal="center" vertical="center" wrapText="1"/>
    </xf>
    <xf numFmtId="0" fontId="68" fillId="24" borderId="58" xfId="27" applyFont="1" applyFill="1" applyBorder="1" applyAlignment="1">
      <alignment horizontal="center" vertical="center"/>
    </xf>
    <xf numFmtId="0" fontId="68" fillId="24" borderId="60" xfId="1" applyFont="1" applyFill="1" applyBorder="1" applyAlignment="1">
      <alignment horizontal="center" vertical="center" shrinkToFit="1"/>
    </xf>
    <xf numFmtId="0" fontId="68" fillId="24" borderId="0" xfId="0" applyFont="1" applyFill="1" applyBorder="1" applyAlignment="1">
      <alignment horizontal="center" vertical="center" shrinkToFit="1"/>
    </xf>
    <xf numFmtId="0" fontId="68" fillId="24" borderId="0" xfId="27" quotePrefix="1" applyFont="1" applyFill="1" applyBorder="1" applyAlignment="1">
      <alignment horizontal="center" vertical="center" shrinkToFit="1"/>
    </xf>
    <xf numFmtId="0" fontId="68" fillId="24" borderId="0" xfId="27" applyFont="1" applyFill="1" applyBorder="1" applyAlignment="1">
      <alignment horizontal="center" vertical="center" shrinkToFit="1"/>
    </xf>
    <xf numFmtId="0" fontId="68" fillId="24" borderId="0" xfId="1" applyFont="1" applyFill="1" applyBorder="1" applyAlignment="1">
      <alignment horizontal="center" vertical="center" shrinkToFit="1"/>
    </xf>
    <xf numFmtId="0" fontId="70" fillId="24" borderId="47" xfId="28" applyFont="1" applyFill="1" applyBorder="1" applyAlignment="1">
      <alignment horizontal="center" vertical="center" wrapText="1"/>
    </xf>
    <xf numFmtId="179" fontId="68" fillId="24" borderId="35" xfId="28" applyNumberFormat="1" applyFont="1" applyFill="1" applyBorder="1" applyAlignment="1">
      <alignment horizontal="center" vertical="center" wrapText="1"/>
    </xf>
    <xf numFmtId="0" fontId="68" fillId="24" borderId="0" xfId="0" applyFont="1" applyFill="1" applyAlignment="1">
      <alignment horizontal="center" vertical="center"/>
    </xf>
    <xf numFmtId="0" fontId="68" fillId="24" borderId="47" xfId="28" applyFont="1" applyFill="1" applyBorder="1" applyAlignment="1">
      <alignment horizontal="center" vertical="center" wrapText="1"/>
    </xf>
    <xf numFmtId="0" fontId="68" fillId="24" borderId="86" xfId="1" applyFont="1" applyFill="1" applyBorder="1" applyAlignment="1">
      <alignment horizontal="center" vertical="center" shrinkToFit="1"/>
    </xf>
    <xf numFmtId="0" fontId="68" fillId="24" borderId="0" xfId="0" applyFont="1" applyFill="1" applyAlignment="1">
      <alignment horizontal="center" vertical="center" shrinkToFit="1"/>
    </xf>
    <xf numFmtId="0" fontId="68" fillId="24" borderId="0" xfId="1" applyFont="1" applyFill="1" applyBorder="1" applyAlignment="1">
      <alignment horizontal="center" vertical="center"/>
    </xf>
    <xf numFmtId="0" fontId="68" fillId="24" borderId="0" xfId="0" applyFont="1" applyFill="1" applyBorder="1" applyAlignment="1">
      <alignment horizontal="center" vertical="center"/>
    </xf>
    <xf numFmtId="0" fontId="68" fillId="24" borderId="0" xfId="27" applyFont="1" applyFill="1" applyBorder="1" applyAlignment="1">
      <alignment horizontal="center" vertical="center"/>
    </xf>
    <xf numFmtId="179" fontId="68" fillId="24" borderId="58" xfId="28" applyNumberFormat="1" applyFont="1" applyFill="1" applyBorder="1" applyAlignment="1">
      <alignment horizontal="center" vertical="center" wrapText="1"/>
    </xf>
    <xf numFmtId="0" fontId="68" fillId="24" borderId="38" xfId="27" applyFont="1" applyFill="1" applyBorder="1" applyAlignment="1">
      <alignment horizontal="center" vertical="center"/>
    </xf>
    <xf numFmtId="179" fontId="68" fillId="24" borderId="39" xfId="28" applyNumberFormat="1" applyFont="1" applyFill="1" applyBorder="1" applyAlignment="1">
      <alignment horizontal="center" vertical="center" wrapText="1"/>
    </xf>
    <xf numFmtId="0" fontId="68" fillId="24" borderId="39" xfId="27" applyFont="1" applyFill="1" applyBorder="1" applyAlignment="1">
      <alignment horizontal="center" vertical="center"/>
    </xf>
    <xf numFmtId="0" fontId="68" fillId="24" borderId="4" xfId="1" applyFont="1" applyFill="1" applyBorder="1" applyAlignment="1">
      <alignment horizontal="center" vertical="center" shrinkToFit="1"/>
    </xf>
    <xf numFmtId="0" fontId="68" fillId="24" borderId="5" xfId="0" applyFont="1" applyFill="1" applyBorder="1" applyAlignment="1">
      <alignment horizontal="center" vertical="center" shrinkToFit="1"/>
    </xf>
    <xf numFmtId="0" fontId="68" fillId="24" borderId="5" xfId="27" applyFont="1" applyFill="1" applyBorder="1" applyAlignment="1">
      <alignment horizontal="center" vertical="center" shrinkToFit="1"/>
    </xf>
    <xf numFmtId="0" fontId="68" fillId="24" borderId="5" xfId="1" applyFont="1" applyFill="1" applyBorder="1" applyAlignment="1">
      <alignment horizontal="center" vertical="center" shrinkToFit="1"/>
    </xf>
    <xf numFmtId="0" fontId="68" fillId="24" borderId="48" xfId="28" applyFont="1" applyFill="1" applyBorder="1" applyAlignment="1">
      <alignment horizontal="center" vertical="center" wrapText="1"/>
    </xf>
    <xf numFmtId="0" fontId="68" fillId="24" borderId="60" xfId="1" applyFont="1" applyFill="1" applyBorder="1" applyAlignment="1">
      <alignment horizontal="center" vertical="center" wrapText="1"/>
    </xf>
    <xf numFmtId="0" fontId="68" fillId="24" borderId="0" xfId="1" applyFont="1" applyFill="1" applyBorder="1" applyAlignment="1">
      <alignment horizontal="center" vertical="center" wrapText="1"/>
    </xf>
    <xf numFmtId="0" fontId="68" fillId="24" borderId="5" xfId="0" applyFont="1" applyFill="1" applyBorder="1" applyAlignment="1">
      <alignment horizontal="center" vertical="center"/>
    </xf>
    <xf numFmtId="0" fontId="68" fillId="24" borderId="5" xfId="27" applyFont="1" applyFill="1" applyBorder="1" applyAlignment="1">
      <alignment horizontal="center" vertical="center"/>
    </xf>
    <xf numFmtId="0" fontId="68" fillId="24" borderId="5" xfId="1" applyFont="1" applyFill="1" applyBorder="1" applyAlignment="1">
      <alignment horizontal="distributed" vertical="center" indent="1"/>
    </xf>
    <xf numFmtId="0" fontId="68" fillId="24" borderId="4" xfId="1" applyFont="1" applyFill="1" applyBorder="1" applyAlignment="1">
      <alignment horizontal="distributed" vertical="center" indent="1"/>
    </xf>
    <xf numFmtId="0" fontId="68" fillId="0" borderId="5" xfId="0" applyFont="1" applyFill="1" applyBorder="1" applyAlignment="1">
      <alignment horizontal="center" vertical="center" shrinkToFit="1"/>
    </xf>
    <xf numFmtId="0" fontId="68" fillId="0" borderId="5" xfId="27" applyFont="1" applyFill="1" applyBorder="1" applyAlignment="1">
      <alignment horizontal="center" vertical="center" shrinkToFit="1"/>
    </xf>
    <xf numFmtId="0" fontId="65" fillId="0" borderId="5" xfId="27" applyFont="1" applyBorder="1" applyAlignment="1">
      <alignment horizontal="left" vertical="center"/>
    </xf>
    <xf numFmtId="0" fontId="68" fillId="0" borderId="0" xfId="0" applyFont="1" applyFill="1" applyAlignment="1">
      <alignment horizontal="center" vertical="center" shrinkToFit="1"/>
    </xf>
    <xf numFmtId="176" fontId="68" fillId="0" borderId="0" xfId="0" applyNumberFormat="1" applyFont="1" applyBorder="1" applyAlignment="1">
      <alignment horizontal="center" vertical="center" shrinkToFit="1"/>
    </xf>
    <xf numFmtId="0" fontId="65" fillId="0" borderId="5" xfId="27" applyFont="1" applyFill="1" applyBorder="1" applyAlignment="1">
      <alignment vertical="center"/>
    </xf>
    <xf numFmtId="20" fontId="66" fillId="0" borderId="5" xfId="27" applyNumberFormat="1" applyFont="1" applyFill="1" applyBorder="1" applyAlignment="1">
      <alignment horizontal="center" vertical="center"/>
    </xf>
    <xf numFmtId="0" fontId="65" fillId="0" borderId="5" xfId="27" applyFont="1" applyFill="1" applyBorder="1" applyAlignment="1">
      <alignment horizontal="left" vertical="center"/>
    </xf>
    <xf numFmtId="0" fontId="65" fillId="0" borderId="5" xfId="27" applyFont="1" applyFill="1" applyBorder="1" applyAlignment="1">
      <alignment horizontal="center" vertical="center"/>
    </xf>
    <xf numFmtId="14" fontId="67" fillId="0" borderId="5" xfId="27" applyNumberFormat="1" applyFont="1" applyFill="1" applyBorder="1" applyAlignment="1">
      <alignment horizontal="right" vertical="center"/>
    </xf>
    <xf numFmtId="0" fontId="68" fillId="0" borderId="11" xfId="27" applyFont="1" applyFill="1" applyBorder="1" applyAlignment="1">
      <alignment vertical="center"/>
    </xf>
    <xf numFmtId="0" fontId="68" fillId="0" borderId="10" xfId="27" applyFont="1" applyFill="1" applyBorder="1" applyAlignment="1">
      <alignment horizontal="center" vertical="center"/>
    </xf>
    <xf numFmtId="20" fontId="68" fillId="0" borderId="0" xfId="0" applyNumberFormat="1" applyFont="1">
      <alignment vertical="center"/>
    </xf>
    <xf numFmtId="176" fontId="25" fillId="0" borderId="19" xfId="0" quotePrefix="1" applyNumberFormat="1" applyFont="1" applyFill="1" applyBorder="1" applyAlignment="1">
      <alignment horizontal="center" vertical="center" shrinkToFit="1"/>
    </xf>
    <xf numFmtId="0" fontId="68" fillId="18" borderId="7" xfId="28" applyFont="1" applyFill="1" applyBorder="1" applyAlignment="1">
      <alignment horizontal="center" vertical="center" wrapText="1"/>
    </xf>
    <xf numFmtId="0" fontId="68" fillId="0" borderId="0" xfId="27" quotePrefix="1" applyFont="1" applyBorder="1" applyAlignment="1">
      <alignment horizontal="center" vertical="center" wrapText="1" shrinkToFit="1"/>
    </xf>
    <xf numFmtId="0" fontId="68" fillId="0" borderId="40" xfId="28" applyFont="1" applyFill="1" applyBorder="1" applyAlignment="1">
      <alignment horizontal="center" vertical="top" wrapText="1"/>
    </xf>
    <xf numFmtId="20" fontId="83" fillId="0" borderId="5" xfId="27" applyNumberFormat="1" applyFont="1" applyBorder="1" applyAlignment="1">
      <alignment horizontal="center" vertical="center"/>
    </xf>
    <xf numFmtId="20" fontId="83" fillId="0" borderId="5" xfId="0" applyNumberFormat="1" applyFont="1" applyBorder="1" applyAlignment="1">
      <alignment horizontal="center" vertical="center"/>
    </xf>
    <xf numFmtId="0" fontId="68" fillId="0" borderId="36" xfId="28" applyFont="1" applyFill="1" applyBorder="1" applyAlignment="1">
      <alignment horizontal="center" vertical="center" wrapText="1"/>
    </xf>
    <xf numFmtId="56" fontId="68" fillId="0" borderId="92" xfId="28" applyNumberFormat="1" applyFont="1" applyFill="1" applyBorder="1" applyAlignment="1">
      <alignment horizontal="center" vertical="center" wrapText="1"/>
    </xf>
    <xf numFmtId="0" fontId="75" fillId="0" borderId="60" xfId="1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75" fillId="0" borderId="0" xfId="27" quotePrefix="1" applyFont="1" applyFill="1" applyBorder="1" applyAlignment="1">
      <alignment horizontal="center" vertical="center" shrinkToFit="1"/>
    </xf>
    <xf numFmtId="0" fontId="75" fillId="0" borderId="0" xfId="27" applyFont="1" applyFill="1" applyBorder="1" applyAlignment="1">
      <alignment horizontal="center" vertical="center" shrinkToFit="1"/>
    </xf>
    <xf numFmtId="56" fontId="75" fillId="0" borderId="32" xfId="28" applyNumberFormat="1" applyFont="1" applyFill="1" applyBorder="1" applyAlignment="1">
      <alignment horizontal="center" vertical="center" shrinkToFit="1"/>
    </xf>
    <xf numFmtId="0" fontId="75" fillId="0" borderId="47" xfId="28" applyFont="1" applyFill="1" applyBorder="1" applyAlignment="1">
      <alignment horizontal="center" vertical="center" wrapText="1"/>
    </xf>
    <xf numFmtId="179" fontId="75" fillId="0" borderId="35" xfId="28" applyNumberFormat="1" applyFont="1" applyFill="1" applyBorder="1" applyAlignment="1">
      <alignment horizontal="center" vertical="center" wrapText="1"/>
    </xf>
    <xf numFmtId="0" fontId="75" fillId="0" borderId="58" xfId="27" applyFont="1" applyFill="1" applyBorder="1" applyAlignment="1">
      <alignment horizontal="center" vertical="center"/>
    </xf>
    <xf numFmtId="0" fontId="75" fillId="0" borderId="33" xfId="27" applyFont="1" applyFill="1" applyBorder="1" applyAlignment="1">
      <alignment horizontal="center" vertical="center"/>
    </xf>
    <xf numFmtId="0" fontId="84" fillId="0" borderId="5" xfId="27" applyFont="1" applyBorder="1" applyAlignment="1">
      <alignment horizontal="left" vertical="center"/>
    </xf>
    <xf numFmtId="56" fontId="75" fillId="0" borderId="32" xfId="28" applyNumberFormat="1" applyFont="1" applyFill="1" applyBorder="1" applyAlignment="1">
      <alignment horizontal="center" wrapText="1"/>
    </xf>
    <xf numFmtId="178" fontId="75" fillId="0" borderId="32" xfId="29" applyNumberFormat="1" applyFont="1" applyFill="1" applyBorder="1" applyAlignment="1">
      <alignment horizontal="center" vertical="top" shrinkToFit="1"/>
    </xf>
    <xf numFmtId="0" fontId="75" fillId="0" borderId="60" xfId="27" applyNumberFormat="1" applyFont="1" applyFill="1" applyBorder="1" applyAlignment="1">
      <alignment horizontal="center" vertical="center"/>
    </xf>
    <xf numFmtId="0" fontId="75" fillId="0" borderId="60" xfId="1" applyFont="1" applyFill="1" applyBorder="1" applyAlignment="1">
      <alignment horizontal="center" vertical="center" wrapText="1"/>
    </xf>
    <xf numFmtId="0" fontId="75" fillId="0" borderId="0" xfId="1" applyFont="1" applyFill="1" applyBorder="1" applyAlignment="1">
      <alignment horizontal="center" vertical="center" wrapText="1"/>
    </xf>
    <xf numFmtId="20" fontId="75" fillId="0" borderId="34" xfId="28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5" fillId="0" borderId="0" xfId="27" applyFont="1" applyFill="1" applyBorder="1" applyAlignment="1">
      <alignment horizontal="center" vertical="center"/>
    </xf>
    <xf numFmtId="0" fontId="75" fillId="0" borderId="86" xfId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5" fillId="0" borderId="44" xfId="1" applyFont="1" applyFill="1" applyBorder="1" applyAlignment="1">
      <alignment horizontal="center" vertical="top"/>
    </xf>
    <xf numFmtId="0" fontId="75" fillId="0" borderId="86" xfId="1" applyFont="1" applyFill="1" applyBorder="1" applyAlignment="1">
      <alignment horizontal="center" vertical="center" shrinkToFit="1"/>
    </xf>
    <xf numFmtId="0" fontId="68" fillId="0" borderId="20" xfId="27" applyFont="1" applyFill="1" applyBorder="1" applyAlignment="1">
      <alignment horizontal="center" vertical="center"/>
    </xf>
    <xf numFmtId="0" fontId="65" fillId="0" borderId="5" xfId="27" applyFont="1" applyBorder="1" applyAlignment="1">
      <alignment horizontal="left" vertical="center"/>
    </xf>
    <xf numFmtId="20" fontId="30" fillId="0" borderId="38" xfId="27" applyNumberFormat="1" applyFont="1" applyBorder="1" applyAlignment="1">
      <alignment horizontal="center" vertical="center"/>
    </xf>
    <xf numFmtId="0" fontId="64" fillId="0" borderId="0" xfId="0" applyNumberFormat="1" applyFont="1">
      <alignment vertical="center"/>
    </xf>
    <xf numFmtId="20" fontId="30" fillId="0" borderId="54" xfId="27" applyNumberFormat="1" applyFont="1" applyBorder="1" applyAlignment="1">
      <alignment vertical="center"/>
    </xf>
    <xf numFmtId="20" fontId="30" fillId="0" borderId="38" xfId="27" applyNumberFormat="1" applyFont="1" applyBorder="1" applyAlignment="1">
      <alignment vertical="center"/>
    </xf>
    <xf numFmtId="0" fontId="68" fillId="0" borderId="39" xfId="27" applyNumberFormat="1" applyFont="1" applyFill="1" applyBorder="1" applyAlignment="1">
      <alignment horizontal="center" vertical="center"/>
    </xf>
    <xf numFmtId="0" fontId="85" fillId="0" borderId="0" xfId="1" applyFont="1" applyFill="1" applyAlignment="1">
      <alignment vertical="top"/>
    </xf>
    <xf numFmtId="0" fontId="86" fillId="0" borderId="0" xfId="0" applyFont="1">
      <alignment vertical="center"/>
    </xf>
    <xf numFmtId="0" fontId="68" fillId="0" borderId="33" xfId="0" applyFont="1" applyBorder="1" applyAlignment="1">
      <alignment horizontal="center" vertical="center" shrinkToFit="1"/>
    </xf>
    <xf numFmtId="0" fontId="75" fillId="0" borderId="82" xfId="28" applyFont="1" applyFill="1" applyBorder="1" applyAlignment="1">
      <alignment horizontal="center" vertical="center" shrinkToFit="1"/>
    </xf>
    <xf numFmtId="0" fontId="68" fillId="24" borderId="60" xfId="27" applyNumberFormat="1" applyFont="1" applyFill="1" applyBorder="1" applyAlignment="1">
      <alignment horizontal="center" vertical="center"/>
    </xf>
    <xf numFmtId="0" fontId="68" fillId="24" borderId="86" xfId="1" applyFont="1" applyFill="1" applyBorder="1" applyAlignment="1">
      <alignment horizontal="center" vertical="center" wrapText="1"/>
    </xf>
    <xf numFmtId="180" fontId="27" fillId="0" borderId="0" xfId="0" applyNumberFormat="1" applyFont="1">
      <alignment vertical="center"/>
    </xf>
    <xf numFmtId="0" fontId="68" fillId="0" borderId="60" xfId="27" applyNumberFormat="1" applyFont="1" applyFill="1" applyBorder="1" applyAlignment="1">
      <alignment horizontal="center" vertical="center" shrinkToFit="1"/>
    </xf>
    <xf numFmtId="0" fontId="68" fillId="0" borderId="0" xfId="1" applyFont="1" applyFill="1" applyBorder="1" applyAlignment="1">
      <alignment vertical="center" shrinkToFit="1"/>
    </xf>
    <xf numFmtId="0" fontId="36" fillId="0" borderId="20" xfId="2" applyFont="1" applyBorder="1" applyAlignment="1">
      <alignment horizontal="center" vertical="center" wrapText="1" shrinkToFit="1"/>
    </xf>
    <xf numFmtId="0" fontId="7" fillId="0" borderId="10" xfId="2" applyFont="1" applyBorder="1" applyAlignment="1">
      <alignment horizontal="center" vertical="center" wrapText="1" shrinkToFit="1"/>
    </xf>
    <xf numFmtId="0" fontId="36" fillId="0" borderId="78" xfId="2" applyFont="1" applyBorder="1" applyAlignment="1">
      <alignment horizontal="center" vertical="center" shrinkToFit="1"/>
    </xf>
    <xf numFmtId="0" fontId="36" fillId="0" borderId="3" xfId="2" applyFont="1" applyBorder="1" applyAlignment="1">
      <alignment horizontal="center" vertical="center" shrinkToFit="1"/>
    </xf>
    <xf numFmtId="0" fontId="18" fillId="0" borderId="79" xfId="2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center" vertical="top"/>
    </xf>
    <xf numFmtId="0" fontId="35" fillId="0" borderId="44" xfId="1" applyFont="1" applyFill="1" applyBorder="1" applyAlignment="1">
      <alignment horizontal="center" vertical="top"/>
    </xf>
    <xf numFmtId="0" fontId="68" fillId="0" borderId="20" xfId="27" applyFont="1" applyFill="1" applyBorder="1" applyAlignment="1">
      <alignment horizontal="center" vertical="center"/>
    </xf>
    <xf numFmtId="0" fontId="4" fillId="0" borderId="126" xfId="1" applyFont="1" applyFill="1" applyBorder="1" applyAlignment="1">
      <alignment horizontal="left"/>
    </xf>
    <xf numFmtId="0" fontId="4" fillId="0" borderId="125" xfId="1" applyFont="1" applyFill="1" applyBorder="1" applyAlignment="1">
      <alignment horizontal="left"/>
    </xf>
    <xf numFmtId="0" fontId="35" fillId="0" borderId="127" xfId="1" applyFont="1" applyFill="1" applyBorder="1" applyAlignment="1">
      <alignment horizontal="center" vertical="top"/>
    </xf>
    <xf numFmtId="0" fontId="38" fillId="0" borderId="128" xfId="1" applyFont="1" applyFill="1" applyBorder="1"/>
    <xf numFmtId="0" fontId="0" fillId="0" borderId="129" xfId="0" applyBorder="1" applyAlignment="1">
      <alignment horizontal="center" vertical="top"/>
    </xf>
    <xf numFmtId="0" fontId="8" fillId="0" borderId="130" xfId="1" applyFont="1" applyFill="1" applyBorder="1" applyAlignment="1">
      <alignment horizontal="center" vertical="center"/>
    </xf>
    <xf numFmtId="0" fontId="35" fillId="0" borderId="130" xfId="1" applyFont="1" applyFill="1" applyBorder="1" applyAlignment="1">
      <alignment horizontal="right" vertical="center"/>
    </xf>
    <xf numFmtId="0" fontId="35" fillId="0" borderId="125" xfId="1" applyFont="1" applyFill="1" applyBorder="1" applyAlignment="1">
      <alignment horizontal="center"/>
    </xf>
    <xf numFmtId="0" fontId="10" fillId="0" borderId="131" xfId="0" applyFont="1" applyBorder="1" applyAlignment="1">
      <alignment horizontal="center" vertical="top"/>
    </xf>
    <xf numFmtId="0" fontId="35" fillId="0" borderId="132" xfId="1" applyFont="1" applyFill="1" applyBorder="1"/>
    <xf numFmtId="0" fontId="35" fillId="0" borderId="134" xfId="1" applyFont="1" applyFill="1" applyBorder="1" applyAlignment="1">
      <alignment horizontal="center" vertical="top"/>
    </xf>
    <xf numFmtId="0" fontId="4" fillId="0" borderId="133" xfId="1" applyFont="1" applyFill="1" applyBorder="1" applyAlignment="1">
      <alignment horizontal="center"/>
    </xf>
    <xf numFmtId="0" fontId="35" fillId="0" borderId="135" xfId="1" applyFont="1" applyFill="1" applyBorder="1" applyAlignment="1">
      <alignment horizontal="center" vertical="top"/>
    </xf>
    <xf numFmtId="0" fontId="4" fillId="0" borderId="126" xfId="1" applyFont="1" applyFill="1" applyBorder="1" applyAlignment="1">
      <alignment horizontal="right"/>
    </xf>
    <xf numFmtId="0" fontId="8" fillId="0" borderId="134" xfId="1" applyFont="1" applyFill="1" applyBorder="1" applyAlignment="1">
      <alignment horizontal="center" vertical="center"/>
    </xf>
    <xf numFmtId="0" fontId="35" fillId="0" borderId="134" xfId="1" applyFont="1" applyFill="1" applyBorder="1" applyAlignment="1">
      <alignment horizontal="center" vertical="center"/>
    </xf>
    <xf numFmtId="0" fontId="35" fillId="0" borderId="133" xfId="1" applyFont="1" applyFill="1" applyBorder="1"/>
    <xf numFmtId="0" fontId="35" fillId="0" borderId="126" xfId="1" applyFont="1" applyFill="1" applyBorder="1" applyAlignment="1">
      <alignment horizontal="center"/>
    </xf>
    <xf numFmtId="0" fontId="4" fillId="0" borderId="126" xfId="0" applyFont="1" applyBorder="1" applyAlignment="1">
      <alignment horizontal="center" vertical="top"/>
    </xf>
    <xf numFmtId="0" fontId="68" fillId="24" borderId="60" xfId="27" applyNumberFormat="1" applyFont="1" applyFill="1" applyBorder="1" applyAlignment="1">
      <alignment horizontal="center" vertical="center" shrinkToFit="1"/>
    </xf>
    <xf numFmtId="0" fontId="68" fillId="24" borderId="0" xfId="27" quotePrefix="1" applyFont="1" applyFill="1" applyBorder="1" applyAlignment="1">
      <alignment horizontal="center" vertical="center"/>
    </xf>
    <xf numFmtId="0" fontId="68" fillId="0" borderId="0" xfId="27" quotePrefix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top"/>
    </xf>
    <xf numFmtId="0" fontId="35" fillId="0" borderId="0" xfId="1" applyFont="1" applyFill="1" applyBorder="1" applyAlignment="1">
      <alignment horizontal="center" vertical="top"/>
    </xf>
    <xf numFmtId="0" fontId="6" fillId="0" borderId="88" xfId="1" applyFont="1" applyFill="1" applyBorder="1" applyAlignment="1">
      <alignment horizontal="center"/>
    </xf>
    <xf numFmtId="0" fontId="6" fillId="0" borderId="125" xfId="1" applyFont="1" applyFill="1" applyBorder="1" applyAlignment="1">
      <alignment horizontal="left"/>
    </xf>
    <xf numFmtId="0" fontId="35" fillId="0" borderId="130" xfId="1" applyFont="1" applyFill="1" applyBorder="1" applyAlignment="1">
      <alignment horizontal="center" vertical="top"/>
    </xf>
    <xf numFmtId="0" fontId="38" fillId="0" borderId="134" xfId="1" applyFont="1" applyFill="1" applyBorder="1"/>
    <xf numFmtId="0" fontId="38" fillId="0" borderId="132" xfId="1" applyFont="1" applyFill="1" applyBorder="1"/>
    <xf numFmtId="0" fontId="68" fillId="0" borderId="82" xfId="28" applyFont="1" applyFill="1" applyBorder="1" applyAlignment="1">
      <alignment horizontal="center" vertical="center" shrinkToFit="1"/>
    </xf>
    <xf numFmtId="0" fontId="10" fillId="0" borderId="130" xfId="0" applyFont="1" applyBorder="1" applyAlignment="1">
      <alignment horizontal="center" vertical="top"/>
    </xf>
    <xf numFmtId="0" fontId="4" fillId="0" borderId="130" xfId="1" applyFont="1" applyFill="1" applyBorder="1" applyAlignment="1">
      <alignment horizontal="left"/>
    </xf>
    <xf numFmtId="0" fontId="4" fillId="0" borderId="132" xfId="1" applyFont="1" applyFill="1" applyBorder="1" applyAlignment="1">
      <alignment horizontal="left"/>
    </xf>
    <xf numFmtId="0" fontId="68" fillId="0" borderId="20" xfId="27" applyFont="1" applyFill="1" applyBorder="1" applyAlignment="1">
      <alignment horizontal="center" vertical="center"/>
    </xf>
    <xf numFmtId="0" fontId="68" fillId="0" borderId="65" xfId="28" applyFont="1" applyFill="1" applyBorder="1" applyAlignment="1">
      <alignment horizontal="center" vertical="center" wrapText="1"/>
    </xf>
    <xf numFmtId="0" fontId="30" fillId="0" borderId="68" xfId="27" applyFont="1" applyBorder="1" applyAlignment="1">
      <alignment horizontal="center" vertical="center"/>
    </xf>
    <xf numFmtId="0" fontId="27" fillId="0" borderId="43" xfId="27" applyFont="1" applyBorder="1" applyAlignment="1">
      <alignment vertical="center"/>
    </xf>
    <xf numFmtId="0" fontId="30" fillId="24" borderId="69" xfId="27" applyFont="1" applyFill="1" applyBorder="1" applyAlignment="1">
      <alignment horizontal="center" vertical="center"/>
    </xf>
    <xf numFmtId="0" fontId="30" fillId="24" borderId="0" xfId="27" applyFont="1" applyFill="1" applyBorder="1" applyAlignment="1">
      <alignment horizontal="center" vertical="center"/>
    </xf>
    <xf numFmtId="49" fontId="68" fillId="0" borderId="39" xfId="27" applyNumberFormat="1" applyFont="1" applyFill="1" applyBorder="1" applyAlignment="1">
      <alignment horizontal="center" vertical="center"/>
    </xf>
    <xf numFmtId="0" fontId="68" fillId="24" borderId="0" xfId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center" vertical="top"/>
    </xf>
    <xf numFmtId="0" fontId="68" fillId="0" borderId="65" xfId="28" applyFont="1" applyFill="1" applyBorder="1" applyAlignment="1">
      <alignment horizontal="center" vertical="center" wrapText="1"/>
    </xf>
    <xf numFmtId="180" fontId="64" fillId="0" borderId="0" xfId="0" applyNumberFormat="1" applyFont="1">
      <alignment vertical="center"/>
    </xf>
    <xf numFmtId="0" fontId="35" fillId="0" borderId="126" xfId="1" applyFont="1" applyFill="1" applyBorder="1"/>
    <xf numFmtId="0" fontId="4" fillId="0" borderId="126" xfId="1" applyFont="1" applyFill="1" applyBorder="1" applyAlignment="1">
      <alignment horizontal="center"/>
    </xf>
    <xf numFmtId="0" fontId="4" fillId="0" borderId="44" xfId="0" applyFont="1" applyBorder="1" applyAlignment="1">
      <alignment horizontal="center" vertical="top"/>
    </xf>
    <xf numFmtId="0" fontId="68" fillId="0" borderId="65" xfId="28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68" fillId="0" borderId="65" xfId="28" applyFont="1" applyFill="1" applyBorder="1" applyAlignment="1">
      <alignment horizontal="center" vertical="center" wrapText="1"/>
    </xf>
    <xf numFmtId="0" fontId="89" fillId="0" borderId="60" xfId="27" applyNumberFormat="1" applyFont="1" applyFill="1" applyBorder="1" applyAlignment="1">
      <alignment horizontal="center" vertical="center"/>
    </xf>
    <xf numFmtId="0" fontId="35" fillId="0" borderId="44" xfId="1" applyFont="1" applyFill="1" applyBorder="1" applyAlignment="1">
      <alignment horizontal="center" vertical="top"/>
    </xf>
    <xf numFmtId="0" fontId="68" fillId="0" borderId="65" xfId="28" applyFont="1" applyFill="1" applyBorder="1" applyAlignment="1">
      <alignment horizontal="center" vertical="center" wrapText="1"/>
    </xf>
    <xf numFmtId="49" fontId="91" fillId="0" borderId="0" xfId="1" applyNumberFormat="1" applyFont="1" applyFill="1" applyAlignment="1">
      <alignment horizontal="right"/>
    </xf>
    <xf numFmtId="0" fontId="90" fillId="0" borderId="0" xfId="1" applyFont="1" applyFill="1" applyAlignment="1">
      <alignment horizontal="center" vertical="top"/>
    </xf>
    <xf numFmtId="0" fontId="0" fillId="0" borderId="0" xfId="0" applyFont="1">
      <alignment vertical="center"/>
    </xf>
    <xf numFmtId="0" fontId="9" fillId="0" borderId="0" xfId="1" applyFont="1" applyFill="1" applyAlignment="1">
      <alignment vertical="top"/>
    </xf>
    <xf numFmtId="0" fontId="9" fillId="0" borderId="0" xfId="1" applyFont="1" applyFill="1" applyAlignment="1">
      <alignment horizontal="center" vertical="center"/>
    </xf>
    <xf numFmtId="49" fontId="37" fillId="0" borderId="0" xfId="1" applyNumberFormat="1" applyFont="1" applyFill="1" applyAlignment="1">
      <alignment horizontal="right"/>
    </xf>
    <xf numFmtId="0" fontId="0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0" fillId="0" borderId="0" xfId="0" applyFont="1" applyAlignment="1"/>
    <xf numFmtId="0" fontId="9" fillId="0" borderId="0" xfId="26" applyFont="1" applyAlignment="1">
      <alignment horizontal="center"/>
    </xf>
    <xf numFmtId="0" fontId="9" fillId="0" borderId="88" xfId="1" applyFont="1" applyFill="1" applyBorder="1" applyAlignment="1">
      <alignment horizontal="center"/>
    </xf>
    <xf numFmtId="0" fontId="0" fillId="0" borderId="88" xfId="1" applyFont="1" applyFill="1" applyBorder="1" applyAlignment="1">
      <alignment horizontal="center"/>
    </xf>
    <xf numFmtId="0" fontId="9" fillId="0" borderId="0" xfId="1" applyFont="1" applyFill="1" applyBorder="1" applyAlignment="1">
      <alignment vertical="top"/>
    </xf>
    <xf numFmtId="0" fontId="0" fillId="0" borderId="0" xfId="0" applyFont="1" applyBorder="1">
      <alignment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distributed"/>
    </xf>
    <xf numFmtId="0" fontId="0" fillId="0" borderId="56" xfId="0" applyFont="1" applyBorder="1">
      <alignment vertical="center"/>
    </xf>
    <xf numFmtId="0" fontId="9" fillId="0" borderId="56" xfId="1" applyFont="1" applyFill="1" applyBorder="1" applyAlignment="1">
      <alignment horizontal="center" vertical="center"/>
    </xf>
    <xf numFmtId="0" fontId="9" fillId="0" borderId="57" xfId="1" applyFont="1" applyFill="1" applyBorder="1" applyAlignment="1">
      <alignment horizontal="center" vertical="center"/>
    </xf>
    <xf numFmtId="0" fontId="9" fillId="0" borderId="88" xfId="1" applyFont="1" applyFill="1" applyBorder="1"/>
    <xf numFmtId="0" fontId="0" fillId="0" borderId="0" xfId="1" applyFont="1" applyFill="1" applyBorder="1" applyAlignment="1">
      <alignment horizontal="right"/>
    </xf>
    <xf numFmtId="49" fontId="37" fillId="0" borderId="0" xfId="1" applyNumberFormat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0" fillId="0" borderId="88" xfId="1" applyFont="1" applyFill="1" applyBorder="1" applyAlignment="1">
      <alignment horizontal="right"/>
    </xf>
    <xf numFmtId="0" fontId="0" fillId="0" borderId="88" xfId="0" applyFont="1" applyBorder="1" applyAlignment="1">
      <alignment horizontal="center"/>
    </xf>
    <xf numFmtId="0" fontId="9" fillId="0" borderId="86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44" xfId="1" applyFont="1" applyFill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9" fillId="0" borderId="60" xfId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81" xfId="1" applyFont="1" applyFill="1" applyBorder="1" applyAlignment="1">
      <alignment horizontal="center" vertical="top"/>
    </xf>
    <xf numFmtId="0" fontId="0" fillId="0" borderId="0" xfId="1" applyFont="1" applyFill="1" applyBorder="1" applyAlignment="1">
      <alignment horizontal="left"/>
    </xf>
    <xf numFmtId="49" fontId="37" fillId="0" borderId="0" xfId="1" applyNumberFormat="1" applyFont="1" applyFill="1" applyAlignment="1">
      <alignment horizontal="left"/>
    </xf>
    <xf numFmtId="0" fontId="0" fillId="0" borderId="0" xfId="1" applyFont="1" applyFill="1" applyAlignment="1">
      <alignment horizontal="left"/>
    </xf>
    <xf numFmtId="0" fontId="93" fillId="0" borderId="88" xfId="1" applyFont="1" applyFill="1" applyBorder="1"/>
    <xf numFmtId="0" fontId="93" fillId="0" borderId="96" xfId="1" applyFont="1" applyFill="1" applyBorder="1"/>
    <xf numFmtId="0" fontId="93" fillId="0" borderId="0" xfId="1" applyFont="1" applyFill="1"/>
    <xf numFmtId="0" fontId="93" fillId="0" borderId="0" xfId="1" applyFont="1" applyFill="1" applyBorder="1"/>
    <xf numFmtId="0" fontId="39" fillId="0" borderId="137" xfId="1" applyFont="1" applyFill="1" applyBorder="1" applyAlignment="1">
      <alignment vertical="center"/>
    </xf>
    <xf numFmtId="0" fontId="9" fillId="0" borderId="133" xfId="26" applyFont="1" applyBorder="1" applyAlignment="1">
      <alignment horizontal="center"/>
    </xf>
    <xf numFmtId="0" fontId="9" fillId="0" borderId="126" xfId="26" applyFont="1" applyBorder="1" applyAlignment="1">
      <alignment horizontal="center"/>
    </xf>
    <xf numFmtId="0" fontId="9" fillId="0" borderId="126" xfId="1" applyFont="1" applyFill="1" applyBorder="1" applyAlignment="1">
      <alignment horizontal="center"/>
    </xf>
    <xf numFmtId="0" fontId="0" fillId="0" borderId="126" xfId="1" applyFont="1" applyFill="1" applyBorder="1" applyAlignment="1">
      <alignment horizontal="center"/>
    </xf>
    <xf numFmtId="0" fontId="9" fillId="0" borderId="129" xfId="1" applyFont="1" applyFill="1" applyBorder="1" applyAlignment="1">
      <alignment horizontal="center" vertical="center"/>
    </xf>
    <xf numFmtId="0" fontId="9" fillId="0" borderId="131" xfId="1" applyFont="1" applyFill="1" applyBorder="1" applyAlignment="1">
      <alignment horizontal="center" vertical="center"/>
    </xf>
    <xf numFmtId="0" fontId="9" fillId="0" borderId="130" xfId="1" applyFont="1" applyFill="1" applyBorder="1" applyAlignment="1">
      <alignment horizontal="center" vertical="center"/>
    </xf>
    <xf numFmtId="0" fontId="0" fillId="0" borderId="126" xfId="1" applyFont="1" applyFill="1" applyBorder="1" applyAlignment="1">
      <alignment horizontal="right"/>
    </xf>
    <xf numFmtId="0" fontId="0" fillId="0" borderId="138" xfId="1" applyFont="1" applyFill="1" applyBorder="1" applyAlignment="1"/>
    <xf numFmtId="0" fontId="9" fillId="0" borderId="125" xfId="1" applyFont="1" applyFill="1" applyBorder="1" applyAlignment="1">
      <alignment horizontal="left"/>
    </xf>
    <xf numFmtId="0" fontId="9" fillId="0" borderId="127" xfId="1" applyFont="1" applyFill="1" applyBorder="1" applyAlignment="1">
      <alignment horizontal="center" vertical="top"/>
    </xf>
    <xf numFmtId="0" fontId="0" fillId="0" borderId="129" xfId="0" applyFont="1" applyBorder="1" applyAlignment="1">
      <alignment horizontal="center" vertical="top"/>
    </xf>
    <xf numFmtId="0" fontId="0" fillId="0" borderId="133" xfId="1" applyFont="1" applyFill="1" applyBorder="1" applyAlignment="1">
      <alignment horizontal="center"/>
    </xf>
    <xf numFmtId="0" fontId="9" fillId="0" borderId="134" xfId="1" applyFont="1" applyFill="1" applyBorder="1" applyAlignment="1">
      <alignment horizontal="center" vertical="top"/>
    </xf>
    <xf numFmtId="0" fontId="93" fillId="0" borderId="128" xfId="1" applyFont="1" applyFill="1" applyBorder="1"/>
    <xf numFmtId="0" fontId="9" fillId="0" borderId="136" xfId="1" applyFont="1" applyFill="1" applyBorder="1" applyAlignment="1">
      <alignment horizontal="center" vertical="top"/>
    </xf>
    <xf numFmtId="0" fontId="0" fillId="0" borderId="126" xfId="1" applyFont="1" applyFill="1" applyBorder="1" applyAlignment="1">
      <alignment horizontal="left"/>
    </xf>
    <xf numFmtId="0" fontId="0" fillId="0" borderId="125" xfId="1" applyFont="1" applyFill="1" applyBorder="1" applyAlignment="1">
      <alignment horizontal="left"/>
    </xf>
    <xf numFmtId="0" fontId="0" fillId="0" borderId="88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right" vertical="center"/>
    </xf>
    <xf numFmtId="0" fontId="9" fillId="0" borderId="139" xfId="1" applyFont="1" applyFill="1" applyBorder="1" applyAlignment="1">
      <alignment horizontal="center" vertical="center"/>
    </xf>
    <xf numFmtId="0" fontId="9" fillId="0" borderId="134" xfId="1" applyFont="1" applyFill="1" applyBorder="1" applyAlignment="1">
      <alignment horizontal="center" vertical="center"/>
    </xf>
    <xf numFmtId="0" fontId="9" fillId="0" borderId="133" xfId="1" applyFont="1" applyFill="1" applyBorder="1"/>
    <xf numFmtId="0" fontId="0" fillId="0" borderId="109" xfId="0" applyFont="1" applyBorder="1">
      <alignment vertical="center"/>
    </xf>
    <xf numFmtId="49" fontId="0" fillId="0" borderId="141" xfId="1" applyNumberFormat="1" applyFont="1" applyFill="1" applyBorder="1" applyAlignment="1">
      <alignment horizontal="left"/>
    </xf>
    <xf numFmtId="0" fontId="9" fillId="0" borderId="141" xfId="1" applyFont="1" applyFill="1" applyBorder="1" applyAlignment="1">
      <alignment horizontal="center" vertical="center"/>
    </xf>
    <xf numFmtId="0" fontId="9" fillId="0" borderId="141" xfId="1" applyFont="1" applyFill="1" applyBorder="1" applyAlignment="1">
      <alignment horizontal="center" vertical="distributed"/>
    </xf>
    <xf numFmtId="0" fontId="92" fillId="0" borderId="140" xfId="1" applyFont="1" applyFill="1" applyBorder="1" applyAlignment="1">
      <alignment horizontal="center" vertical="center"/>
    </xf>
    <xf numFmtId="0" fontId="9" fillId="0" borderId="142" xfId="1" applyFont="1" applyFill="1" applyBorder="1" applyAlignment="1">
      <alignment horizontal="center" vertical="center"/>
    </xf>
    <xf numFmtId="0" fontId="9" fillId="0" borderId="143" xfId="1" applyFont="1" applyFill="1" applyBorder="1" applyAlignment="1">
      <alignment horizontal="center"/>
    </xf>
    <xf numFmtId="49" fontId="81" fillId="0" borderId="141" xfId="1" applyNumberFormat="1" applyFont="1" applyFill="1" applyBorder="1" applyAlignment="1">
      <alignment horizontal="left"/>
    </xf>
    <xf numFmtId="0" fontId="35" fillId="0" borderId="141" xfId="1" applyFont="1" applyFill="1" applyBorder="1" applyAlignment="1">
      <alignment horizontal="center" vertical="center"/>
    </xf>
    <xf numFmtId="0" fontId="35" fillId="0" borderId="141" xfId="1" applyFont="1" applyFill="1" applyBorder="1" applyAlignment="1">
      <alignment horizontal="center" vertical="distributed"/>
    </xf>
    <xf numFmtId="0" fontId="41" fillId="0" borderId="140" xfId="1" applyFont="1" applyFill="1" applyBorder="1" applyAlignment="1">
      <alignment horizontal="center" vertical="center"/>
    </xf>
    <xf numFmtId="0" fontId="8" fillId="0" borderId="142" xfId="1" applyFont="1" applyFill="1" applyBorder="1" applyAlignment="1">
      <alignment horizontal="center" vertical="center"/>
    </xf>
    <xf numFmtId="0" fontId="8" fillId="0" borderId="144" xfId="1" applyFont="1" applyFill="1" applyBorder="1" applyAlignment="1">
      <alignment horizontal="center" vertical="center"/>
    </xf>
    <xf numFmtId="0" fontId="35" fillId="0" borderId="145" xfId="1" applyFont="1" applyFill="1" applyBorder="1" applyAlignment="1">
      <alignment horizontal="center"/>
    </xf>
    <xf numFmtId="0" fontId="35" fillId="0" borderId="141" xfId="1" applyFont="1" applyFill="1" applyBorder="1" applyAlignment="1">
      <alignment horizontal="center"/>
    </xf>
    <xf numFmtId="0" fontId="35" fillId="0" borderId="141" xfId="1" applyFont="1" applyFill="1" applyBorder="1" applyAlignment="1">
      <alignment horizontal="right"/>
    </xf>
    <xf numFmtId="0" fontId="39" fillId="0" borderId="146" xfId="1" applyFont="1" applyFill="1" applyBorder="1" applyAlignment="1">
      <alignment vertical="center"/>
    </xf>
    <xf numFmtId="0" fontId="35" fillId="0" borderId="126" xfId="1" applyFont="1" applyFill="1" applyBorder="1" applyAlignment="1">
      <alignment horizontal="center" vertical="center"/>
    </xf>
    <xf numFmtId="0" fontId="4" fillId="0" borderId="126" xfId="0" applyFont="1" applyBorder="1">
      <alignment vertical="center"/>
    </xf>
    <xf numFmtId="0" fontId="35" fillId="0" borderId="125" xfId="26" applyFont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top"/>
    </xf>
    <xf numFmtId="0" fontId="35" fillId="0" borderId="0" xfId="1" applyFont="1" applyFill="1" applyBorder="1" applyAlignment="1">
      <alignment horizontal="center" vertical="center"/>
    </xf>
    <xf numFmtId="0" fontId="0" fillId="0" borderId="145" xfId="0" applyBorder="1">
      <alignment vertical="center"/>
    </xf>
    <xf numFmtId="0" fontId="0" fillId="0" borderId="144" xfId="0" applyBorder="1">
      <alignment vertical="center"/>
    </xf>
    <xf numFmtId="0" fontId="8" fillId="0" borderId="147" xfId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right"/>
    </xf>
    <xf numFmtId="0" fontId="4" fillId="0" borderId="148" xfId="1" applyFont="1" applyFill="1" applyBorder="1" applyAlignment="1">
      <alignment horizontal="right"/>
    </xf>
    <xf numFmtId="0" fontId="39" fillId="0" borderId="130" xfId="1" applyFont="1" applyFill="1" applyBorder="1" applyAlignment="1">
      <alignment vertical="center"/>
    </xf>
    <xf numFmtId="0" fontId="4" fillId="0" borderId="128" xfId="1" applyFont="1" applyFill="1" applyBorder="1" applyAlignment="1">
      <alignment horizontal="center"/>
    </xf>
    <xf numFmtId="0" fontId="34" fillId="0" borderId="130" xfId="1" applyFont="1" applyFill="1" applyBorder="1" applyAlignment="1">
      <alignment horizontal="center" vertical="top"/>
    </xf>
    <xf numFmtId="0" fontId="27" fillId="0" borderId="20" xfId="27" applyFont="1" applyFill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7" fillId="19" borderId="60" xfId="1" applyFont="1" applyFill="1" applyBorder="1" applyAlignment="1">
      <alignment horizontal="center" vertical="center" wrapText="1"/>
    </xf>
    <xf numFmtId="0" fontId="52" fillId="19" borderId="0" xfId="0" applyFont="1" applyFill="1" applyAlignment="1">
      <alignment horizontal="center" vertical="center"/>
    </xf>
    <xf numFmtId="0" fontId="52" fillId="19" borderId="55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5" xfId="0" applyBorder="1" applyAlignment="1">
      <alignment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62" fillId="0" borderId="0" xfId="26" applyFont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shrinkToFit="1"/>
    </xf>
    <xf numFmtId="49" fontId="4" fillId="0" borderId="42" xfId="1" applyNumberFormat="1" applyFont="1" applyFill="1" applyBorder="1" applyAlignment="1">
      <alignment horizontal="center" vertical="center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176" fontId="1" fillId="0" borderId="14" xfId="1" applyNumberFormat="1" applyFill="1" applyBorder="1" applyAlignment="1">
      <alignment horizontal="center" vertical="center" shrinkToFit="1"/>
    </xf>
    <xf numFmtId="176" fontId="1" fillId="0" borderId="13" xfId="1" applyNumberFormat="1" applyFill="1" applyBorder="1" applyAlignment="1">
      <alignment horizontal="center" vertical="center" shrinkToFit="1"/>
    </xf>
    <xf numFmtId="176" fontId="1" fillId="0" borderId="87" xfId="1" applyNumberFormat="1" applyFill="1" applyBorder="1" applyAlignment="1">
      <alignment horizontal="center" vertical="center" shrinkToFit="1"/>
    </xf>
    <xf numFmtId="176" fontId="1" fillId="0" borderId="73" xfId="1" applyNumberFormat="1" applyFill="1" applyBorder="1" applyAlignment="1">
      <alignment horizontal="center" vertical="center" shrinkToFit="1"/>
    </xf>
    <xf numFmtId="176" fontId="1" fillId="0" borderId="42" xfId="1" applyNumberFormat="1" applyFill="1" applyBorder="1" applyAlignment="1">
      <alignment horizontal="center" vertical="center" shrinkToFit="1"/>
    </xf>
    <xf numFmtId="176" fontId="1" fillId="0" borderId="85" xfId="1" applyNumberFormat="1" applyFill="1" applyBorder="1" applyAlignment="1">
      <alignment horizontal="center" vertical="center" shrinkToFit="1"/>
    </xf>
    <xf numFmtId="176" fontId="1" fillId="23" borderId="73" xfId="1" applyNumberFormat="1" applyFill="1" applyBorder="1" applyAlignment="1">
      <alignment horizontal="center" vertical="center" shrinkToFit="1"/>
    </xf>
    <xf numFmtId="176" fontId="1" fillId="23" borderId="42" xfId="1" applyNumberFormat="1" applyFill="1" applyBorder="1" applyAlignment="1">
      <alignment horizontal="center" vertical="center" shrinkToFit="1"/>
    </xf>
    <xf numFmtId="176" fontId="1" fillId="23" borderId="85" xfId="1" applyNumberFormat="1" applyFill="1" applyBorder="1" applyAlignment="1">
      <alignment horizontal="center" vertical="center" shrinkToFit="1"/>
    </xf>
    <xf numFmtId="49" fontId="0" fillId="0" borderId="63" xfId="1" applyNumberFormat="1" applyFont="1" applyFill="1" applyBorder="1" applyAlignment="1">
      <alignment horizontal="center" vertical="center" shrinkToFit="1"/>
    </xf>
    <xf numFmtId="49" fontId="1" fillId="0" borderId="19" xfId="1" applyNumberFormat="1" applyFill="1" applyBorder="1" applyAlignment="1">
      <alignment horizontal="center" vertical="center" shrinkToFit="1"/>
    </xf>
    <xf numFmtId="176" fontId="25" fillId="0" borderId="24" xfId="2" applyNumberFormat="1" applyFont="1" applyBorder="1" applyAlignment="1">
      <alignment horizontal="center" vertical="center" shrinkToFit="1"/>
    </xf>
    <xf numFmtId="176" fontId="25" fillId="0" borderId="25" xfId="2" applyNumberFormat="1" applyFont="1" applyBorder="1" applyAlignment="1">
      <alignment horizontal="center" vertical="center" shrinkToFit="1"/>
    </xf>
    <xf numFmtId="176" fontId="25" fillId="0" borderId="26" xfId="2" applyNumberFormat="1" applyFont="1" applyBorder="1" applyAlignment="1">
      <alignment horizontal="center" vertical="center" shrinkToFit="1"/>
    </xf>
    <xf numFmtId="49" fontId="0" fillId="0" borderId="76" xfId="1" applyNumberFormat="1" applyFont="1" applyFill="1" applyBorder="1" applyAlignment="1">
      <alignment horizontal="center" vertical="center" shrinkToFit="1"/>
    </xf>
    <xf numFmtId="49" fontId="1" fillId="0" borderId="74" xfId="1" applyNumberFormat="1" applyFill="1" applyBorder="1" applyAlignment="1">
      <alignment horizontal="center" vertical="center" shrinkToFit="1"/>
    </xf>
    <xf numFmtId="49" fontId="1" fillId="0" borderId="80" xfId="1" applyNumberFormat="1" applyFill="1" applyBorder="1" applyAlignment="1">
      <alignment horizontal="center" vertical="center" shrinkToFit="1"/>
    </xf>
    <xf numFmtId="176" fontId="25" fillId="0" borderId="93" xfId="2" applyNumberFormat="1" applyFont="1" applyBorder="1" applyAlignment="1">
      <alignment horizontal="center" vertical="center" shrinkToFit="1"/>
    </xf>
    <xf numFmtId="176" fontId="25" fillId="0" borderId="94" xfId="2" applyNumberFormat="1" applyFont="1" applyBorder="1" applyAlignment="1">
      <alignment horizontal="center" vertical="center" shrinkToFit="1"/>
    </xf>
    <xf numFmtId="176" fontId="25" fillId="0" borderId="95" xfId="2" applyNumberFormat="1" applyFont="1" applyBorder="1" applyAlignment="1">
      <alignment horizontal="center" vertical="center" shrinkToFit="1"/>
    </xf>
    <xf numFmtId="176" fontId="25" fillId="0" borderId="27" xfId="2" applyNumberFormat="1" applyFont="1" applyBorder="1" applyAlignment="1">
      <alignment horizontal="center" vertical="center" shrinkToFit="1"/>
    </xf>
    <xf numFmtId="176" fontId="25" fillId="0" borderId="28" xfId="2" applyNumberFormat="1" applyFont="1" applyBorder="1" applyAlignment="1">
      <alignment horizontal="center" vertical="center" shrinkToFit="1"/>
    </xf>
    <xf numFmtId="176" fontId="25" fillId="0" borderId="29" xfId="2" applyNumberFormat="1" applyFont="1" applyBorder="1" applyAlignment="1">
      <alignment horizontal="center" vertical="center" shrinkToFit="1"/>
    </xf>
    <xf numFmtId="49" fontId="11" fillId="0" borderId="123" xfId="1" applyNumberFormat="1" applyFont="1" applyFill="1" applyBorder="1" applyAlignment="1">
      <alignment horizontal="center" vertical="center" shrinkToFit="1"/>
    </xf>
    <xf numFmtId="49" fontId="11" fillId="0" borderId="78" xfId="1" applyNumberFormat="1" applyFont="1" applyFill="1" applyBorder="1" applyAlignment="1">
      <alignment horizontal="center" vertical="center" shrinkToFit="1"/>
    </xf>
    <xf numFmtId="49" fontId="11" fillId="0" borderId="124" xfId="1" applyNumberFormat="1" applyFont="1" applyFill="1" applyBorder="1" applyAlignment="1">
      <alignment horizontal="center" vertical="center" shrinkToFit="1"/>
    </xf>
    <xf numFmtId="49" fontId="11" fillId="0" borderId="3" xfId="1" applyNumberFormat="1" applyFont="1" applyFill="1" applyBorder="1" applyAlignment="1">
      <alignment horizontal="center" vertical="center" shrinkToFit="1"/>
    </xf>
    <xf numFmtId="176" fontId="25" fillId="23" borderId="98" xfId="2" applyNumberFormat="1" applyFont="1" applyFill="1" applyBorder="1" applyAlignment="1">
      <alignment horizontal="center" vertical="center" shrinkToFit="1"/>
    </xf>
    <xf numFmtId="176" fontId="25" fillId="23" borderId="23" xfId="2" applyNumberFormat="1" applyFont="1" applyFill="1" applyBorder="1" applyAlignment="1">
      <alignment horizontal="center" vertical="center" shrinkToFit="1"/>
    </xf>
    <xf numFmtId="176" fontId="25" fillId="23" borderId="103" xfId="2" applyNumberFormat="1" applyFont="1" applyFill="1" applyBorder="1" applyAlignment="1">
      <alignment horizontal="center" vertical="center" shrinkToFit="1"/>
    </xf>
    <xf numFmtId="49" fontId="0" fillId="0" borderId="16" xfId="1" applyNumberFormat="1" applyFont="1" applyFill="1" applyBorder="1" applyAlignment="1">
      <alignment horizontal="center" vertical="center" shrinkToFit="1"/>
    </xf>
    <xf numFmtId="49" fontId="1" fillId="0" borderId="23" xfId="1" applyNumberFormat="1" applyFill="1" applyBorder="1" applyAlignment="1">
      <alignment horizontal="center" vertical="center" shrinkToFit="1"/>
    </xf>
    <xf numFmtId="176" fontId="25" fillId="0" borderId="30" xfId="2" applyNumberFormat="1" applyFont="1" applyBorder="1" applyAlignment="1">
      <alignment horizontal="center" vertical="center" shrinkToFit="1"/>
    </xf>
    <xf numFmtId="176" fontId="25" fillId="0" borderId="31" xfId="2" applyNumberFormat="1" applyFont="1" applyBorder="1" applyAlignment="1">
      <alignment horizontal="center" vertical="center" shrinkToFit="1"/>
    </xf>
    <xf numFmtId="176" fontId="25" fillId="0" borderId="102" xfId="2" applyNumberFormat="1" applyFont="1" applyBorder="1" applyAlignment="1">
      <alignment horizontal="center" vertical="center" shrinkToFit="1"/>
    </xf>
    <xf numFmtId="49" fontId="0" fillId="23" borderId="16" xfId="1" applyNumberFormat="1" applyFont="1" applyFill="1" applyBorder="1" applyAlignment="1">
      <alignment horizontal="center" vertical="center" shrinkToFit="1"/>
    </xf>
    <xf numFmtId="49" fontId="1" fillId="23" borderId="23" xfId="1" applyNumberFormat="1" applyFill="1" applyBorder="1" applyAlignment="1">
      <alignment horizontal="center" vertical="center" shrinkToFit="1"/>
    </xf>
    <xf numFmtId="49" fontId="11" fillId="0" borderId="11" xfId="1" applyNumberFormat="1" applyFont="1" applyFill="1" applyBorder="1" applyAlignment="1">
      <alignment horizontal="center" vertical="center" shrinkToFit="1"/>
    </xf>
    <xf numFmtId="49" fontId="11" fillId="0" borderId="20" xfId="1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" fillId="0" borderId="0" xfId="1" applyFill="1" applyAlignment="1">
      <alignment horizontal="center" vertical="center" shrinkToFit="1"/>
    </xf>
    <xf numFmtId="176" fontId="1" fillId="0" borderId="0" xfId="1" applyNumberFormat="1" applyFill="1" applyAlignment="1">
      <alignment horizontal="center" vertical="center" shrinkToFit="1"/>
    </xf>
    <xf numFmtId="0" fontId="95" fillId="0" borderId="49" xfId="0" applyFont="1" applyBorder="1" applyAlignment="1">
      <alignment horizontal="center" vertical="center"/>
    </xf>
    <xf numFmtId="0" fontId="95" fillId="0" borderId="45" xfId="0" applyFont="1" applyBorder="1" applyAlignment="1">
      <alignment horizontal="center" vertical="center"/>
    </xf>
    <xf numFmtId="0" fontId="95" fillId="0" borderId="50" xfId="0" applyFont="1" applyBorder="1" applyAlignment="1">
      <alignment horizontal="center" vertical="center"/>
    </xf>
    <xf numFmtId="0" fontId="95" fillId="0" borderId="51" xfId="0" applyFont="1" applyBorder="1" applyAlignment="1">
      <alignment horizontal="center" vertical="center"/>
    </xf>
    <xf numFmtId="0" fontId="95" fillId="0" borderId="52" xfId="0" applyFont="1" applyBorder="1" applyAlignment="1">
      <alignment horizontal="center" vertical="center"/>
    </xf>
    <xf numFmtId="0" fontId="95" fillId="0" borderId="53" xfId="0" applyFont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9" fontId="4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8" xfId="1" applyFont="1" applyFill="1" applyBorder="1" applyAlignment="1">
      <alignment horizontal="center" vertical="top"/>
    </xf>
    <xf numFmtId="0" fontId="9" fillId="0" borderId="44" xfId="1" applyFont="1" applyFill="1" applyBorder="1" applyAlignment="1">
      <alignment horizontal="center" vertical="top"/>
    </xf>
    <xf numFmtId="0" fontId="43" fillId="0" borderId="81" xfId="1" applyFont="1" applyFill="1" applyBorder="1" applyAlignment="1">
      <alignment horizontal="center" vertical="center" textRotation="255" shrinkToFit="1"/>
    </xf>
    <xf numFmtId="0" fontId="43" fillId="0" borderId="91" xfId="1" applyFont="1" applyFill="1" applyBorder="1" applyAlignment="1">
      <alignment horizontal="center" vertical="center" textRotation="255" shrinkToFit="1"/>
    </xf>
    <xf numFmtId="0" fontId="43" fillId="0" borderId="60" xfId="1" applyFont="1" applyFill="1" applyBorder="1" applyAlignment="1">
      <alignment horizontal="center" vertical="center" textRotation="255" shrinkToFit="1"/>
    </xf>
    <xf numFmtId="0" fontId="43" fillId="0" borderId="86" xfId="1" applyFont="1" applyFill="1" applyBorder="1" applyAlignment="1">
      <alignment horizontal="center" vertical="center" textRotation="255" shrinkToFit="1"/>
    </xf>
    <xf numFmtId="0" fontId="43" fillId="0" borderId="96" xfId="1" applyFont="1" applyFill="1" applyBorder="1" applyAlignment="1">
      <alignment horizontal="center" vertical="center" textRotation="255" shrinkToFit="1"/>
    </xf>
    <xf numFmtId="0" fontId="43" fillId="0" borderId="90" xfId="1" applyFont="1" applyFill="1" applyBorder="1" applyAlignment="1">
      <alignment horizontal="center" vertical="center" textRotation="255" shrinkToFit="1"/>
    </xf>
    <xf numFmtId="0" fontId="4" fillId="0" borderId="75" xfId="1" applyFont="1" applyFill="1" applyBorder="1" applyAlignment="1">
      <alignment horizontal="center" vertical="center"/>
    </xf>
    <xf numFmtId="0" fontId="4" fillId="0" borderId="77" xfId="1" applyFont="1" applyFill="1" applyBorder="1" applyAlignment="1">
      <alignment horizontal="center" vertical="center"/>
    </xf>
    <xf numFmtId="0" fontId="4" fillId="0" borderId="90" xfId="1" applyFont="1" applyFill="1" applyBorder="1" applyAlignment="1">
      <alignment horizontal="center" vertical="center"/>
    </xf>
    <xf numFmtId="0" fontId="94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94" fillId="0" borderId="0" xfId="1" applyFont="1" applyFill="1" applyBorder="1" applyAlignment="1">
      <alignment horizontal="center"/>
    </xf>
    <xf numFmtId="0" fontId="76" fillId="0" borderId="0" xfId="27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8" fillId="0" borderId="20" xfId="27" applyFont="1" applyFill="1" applyBorder="1" applyAlignment="1">
      <alignment horizontal="center" vertical="center"/>
    </xf>
    <xf numFmtId="0" fontId="73" fillId="0" borderId="5" xfId="27" applyFont="1" applyBorder="1" applyAlignment="1">
      <alignment horizontal="left" vertical="center"/>
    </xf>
    <xf numFmtId="0" fontId="35" fillId="0" borderId="0" xfId="1" applyFont="1" applyFill="1" applyBorder="1" applyAlignment="1">
      <alignment horizontal="center" vertical="top"/>
    </xf>
    <xf numFmtId="0" fontId="35" fillId="0" borderId="44" xfId="1" applyFont="1" applyFill="1" applyBorder="1" applyAlignment="1">
      <alignment horizontal="center" vertical="top"/>
    </xf>
    <xf numFmtId="0" fontId="35" fillId="0" borderId="46" xfId="1" applyFont="1" applyFill="1" applyBorder="1" applyAlignment="1">
      <alignment horizontal="center" vertical="top"/>
    </xf>
    <xf numFmtId="0" fontId="35" fillId="0" borderId="115" xfId="1" applyFont="1" applyFill="1" applyBorder="1" applyAlignment="1">
      <alignment horizontal="center" vertical="top"/>
    </xf>
    <xf numFmtId="176" fontId="1" fillId="0" borderId="15" xfId="1" applyNumberForma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49" fontId="0" fillId="0" borderId="74" xfId="1" applyNumberFormat="1" applyFont="1" applyFill="1" applyBorder="1" applyAlignment="1">
      <alignment horizontal="center" vertical="center" shrinkToFit="1"/>
    </xf>
    <xf numFmtId="49" fontId="0" fillId="0" borderId="80" xfId="1" applyNumberFormat="1" applyFont="1" applyFill="1" applyBorder="1" applyAlignment="1">
      <alignment horizontal="center" vertical="center" shrinkToFit="1"/>
    </xf>
    <xf numFmtId="176" fontId="25" fillId="0" borderId="112" xfId="2" applyNumberFormat="1" applyFont="1" applyBorder="1" applyAlignment="1">
      <alignment horizontal="center" vertical="center" shrinkToFit="1"/>
    </xf>
    <xf numFmtId="0" fontId="8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5" xfId="27" applyFont="1" applyBorder="1" applyAlignment="1">
      <alignment horizontal="left" vertical="center"/>
    </xf>
    <xf numFmtId="0" fontId="81" fillId="0" borderId="0" xfId="1" applyFont="1" applyFill="1" applyAlignment="1">
      <alignment horizontal="center" vertical="center"/>
    </xf>
    <xf numFmtId="0" fontId="35" fillId="0" borderId="108" xfId="1" applyFont="1" applyFill="1" applyBorder="1" applyAlignment="1">
      <alignment horizontal="center" vertical="top"/>
    </xf>
    <xf numFmtId="0" fontId="73" fillId="0" borderId="5" xfId="27" applyFont="1" applyBorder="1" applyAlignment="1">
      <alignment horizontal="center" vertical="center"/>
    </xf>
    <xf numFmtId="0" fontId="68" fillId="0" borderId="20" xfId="27" applyFont="1" applyFill="1" applyBorder="1" applyAlignment="1">
      <alignment horizontal="center" vertical="center" shrinkToFit="1"/>
    </xf>
    <xf numFmtId="0" fontId="96" fillId="0" borderId="49" xfId="0" applyFont="1" applyBorder="1" applyAlignment="1">
      <alignment horizontal="center" vertical="center"/>
    </xf>
    <xf numFmtId="0" fontId="96" fillId="0" borderId="45" xfId="0" applyFont="1" applyBorder="1" applyAlignment="1">
      <alignment horizontal="center" vertical="center"/>
    </xf>
    <xf numFmtId="0" fontId="96" fillId="0" borderId="50" xfId="0" applyFont="1" applyBorder="1" applyAlignment="1">
      <alignment horizontal="center" vertical="center"/>
    </xf>
    <xf numFmtId="0" fontId="96" fillId="0" borderId="51" xfId="0" applyFont="1" applyBorder="1" applyAlignment="1">
      <alignment horizontal="center" vertical="center"/>
    </xf>
    <xf numFmtId="0" fontId="96" fillId="0" borderId="52" xfId="0" applyFont="1" applyBorder="1" applyAlignment="1">
      <alignment horizontal="center" vertical="center"/>
    </xf>
    <xf numFmtId="0" fontId="96" fillId="0" borderId="53" xfId="0" applyFont="1" applyBorder="1" applyAlignment="1">
      <alignment horizontal="center" vertical="center"/>
    </xf>
    <xf numFmtId="176" fontId="0" fillId="0" borderId="73" xfId="1" applyNumberFormat="1" applyFont="1" applyFill="1" applyBorder="1" applyAlignment="1">
      <alignment horizontal="center" vertical="center" shrinkToFit="1"/>
    </xf>
    <xf numFmtId="0" fontId="68" fillId="0" borderId="18" xfId="27" applyFont="1" applyFill="1" applyBorder="1" applyAlignment="1">
      <alignment horizontal="center" vertical="center"/>
    </xf>
    <xf numFmtId="0" fontId="68" fillId="0" borderId="19" xfId="27" applyFont="1" applyFill="1" applyBorder="1" applyAlignment="1">
      <alignment horizontal="center" vertical="center"/>
    </xf>
    <xf numFmtId="0" fontId="68" fillId="0" borderId="21" xfId="27" applyFont="1" applyFill="1" applyBorder="1" applyAlignment="1">
      <alignment horizontal="center" vertical="center"/>
    </xf>
    <xf numFmtId="176" fontId="25" fillId="0" borderId="118" xfId="2" applyNumberFormat="1" applyFont="1" applyBorder="1" applyAlignment="1">
      <alignment horizontal="center" vertical="center" shrinkToFit="1"/>
    </xf>
    <xf numFmtId="176" fontId="25" fillId="0" borderId="119" xfId="2" applyNumberFormat="1" applyFont="1" applyBorder="1" applyAlignment="1">
      <alignment horizontal="center" vertical="center" shrinkToFit="1"/>
    </xf>
    <xf numFmtId="176" fontId="25" fillId="0" borderId="120" xfId="2" applyNumberFormat="1" applyFont="1" applyBorder="1" applyAlignment="1">
      <alignment horizontal="center" vertical="center" shrinkToFit="1"/>
    </xf>
    <xf numFmtId="176" fontId="25" fillId="0" borderId="121" xfId="2" applyNumberFormat="1" applyFont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center" vertical="center"/>
    </xf>
    <xf numFmtId="0" fontId="87" fillId="24" borderId="60" xfId="1" applyFont="1" applyFill="1" applyBorder="1" applyAlignment="1">
      <alignment horizontal="center" vertical="center"/>
    </xf>
    <xf numFmtId="0" fontId="87" fillId="24" borderId="0" xfId="1" applyFont="1" applyFill="1" applyBorder="1" applyAlignment="1">
      <alignment horizontal="center" vertical="center"/>
    </xf>
    <xf numFmtId="0" fontId="30" fillId="24" borderId="4" xfId="27" applyFont="1" applyFill="1" applyBorder="1" applyAlignment="1">
      <alignment horizontal="center" vertical="center" shrinkToFit="1"/>
    </xf>
    <xf numFmtId="0" fontId="30" fillId="24" borderId="66" xfId="27" applyFont="1" applyFill="1" applyBorder="1" applyAlignment="1">
      <alignment horizontal="center" vertical="center" shrinkToFit="1"/>
    </xf>
    <xf numFmtId="177" fontId="30" fillId="24" borderId="4" xfId="27" applyNumberFormat="1" applyFont="1" applyFill="1" applyBorder="1" applyAlignment="1">
      <alignment horizontal="center" vertical="center"/>
    </xf>
    <xf numFmtId="177" fontId="30" fillId="24" borderId="59" xfId="27" applyNumberFormat="1" applyFont="1" applyFill="1" applyBorder="1" applyAlignment="1">
      <alignment horizontal="center" vertical="center"/>
    </xf>
    <xf numFmtId="0" fontId="30" fillId="24" borderId="4" xfId="1" applyFont="1" applyFill="1" applyBorder="1" applyAlignment="1">
      <alignment horizontal="center" vertical="center" shrinkToFit="1"/>
    </xf>
    <xf numFmtId="0" fontId="30" fillId="24" borderId="5" xfId="1" applyFont="1" applyFill="1" applyBorder="1" applyAlignment="1">
      <alignment horizontal="center" vertical="center" shrinkToFit="1"/>
    </xf>
    <xf numFmtId="0" fontId="87" fillId="24" borderId="5" xfId="1" applyFont="1" applyFill="1" applyBorder="1" applyAlignment="1">
      <alignment horizontal="center" vertical="center"/>
    </xf>
    <xf numFmtId="0" fontId="30" fillId="24" borderId="60" xfId="27" applyFont="1" applyFill="1" applyBorder="1" applyAlignment="1">
      <alignment horizontal="center" vertical="center" shrinkToFit="1"/>
    </xf>
    <xf numFmtId="0" fontId="30" fillId="24" borderId="65" xfId="27" applyFont="1" applyFill="1" applyBorder="1" applyAlignment="1">
      <alignment horizontal="center" vertical="center" shrinkToFit="1"/>
    </xf>
    <xf numFmtId="20" fontId="30" fillId="24" borderId="60" xfId="27" applyNumberFormat="1" applyFont="1" applyFill="1" applyBorder="1" applyAlignment="1">
      <alignment horizontal="center" vertical="center"/>
    </xf>
    <xf numFmtId="20" fontId="30" fillId="24" borderId="86" xfId="27" applyNumberFormat="1" applyFont="1" applyFill="1" applyBorder="1" applyAlignment="1">
      <alignment horizontal="center" vertical="center"/>
    </xf>
    <xf numFmtId="0" fontId="30" fillId="24" borderId="60" xfId="27" applyNumberFormat="1" applyFont="1" applyFill="1" applyBorder="1" applyAlignment="1">
      <alignment horizontal="center" vertical="center" shrinkToFit="1"/>
    </xf>
    <xf numFmtId="0" fontId="30" fillId="24" borderId="86" xfId="27" applyNumberFormat="1" applyFont="1" applyFill="1" applyBorder="1" applyAlignment="1">
      <alignment horizontal="center" vertical="center" shrinkToFit="1"/>
    </xf>
    <xf numFmtId="0" fontId="30" fillId="24" borderId="60" xfId="27" applyNumberFormat="1" applyFont="1" applyFill="1" applyBorder="1" applyAlignment="1">
      <alignment horizontal="center" vertical="center"/>
    </xf>
    <xf numFmtId="0" fontId="30" fillId="24" borderId="86" xfId="27" applyNumberFormat="1" applyFont="1" applyFill="1" applyBorder="1" applyAlignment="1">
      <alignment horizontal="center" vertical="center"/>
    </xf>
    <xf numFmtId="0" fontId="30" fillId="24" borderId="60" xfId="27" applyFont="1" applyFill="1" applyBorder="1" applyAlignment="1">
      <alignment horizontal="center" vertical="center"/>
    </xf>
    <xf numFmtId="0" fontId="30" fillId="24" borderId="0" xfId="27" applyFont="1" applyFill="1" applyBorder="1" applyAlignment="1">
      <alignment horizontal="center" vertical="center"/>
    </xf>
    <xf numFmtId="0" fontId="88" fillId="0" borderId="0" xfId="0" applyFont="1" applyBorder="1">
      <alignment vertical="center"/>
    </xf>
    <xf numFmtId="0" fontId="88" fillId="0" borderId="5" xfId="0" applyFont="1" applyBorder="1">
      <alignment vertical="center"/>
    </xf>
    <xf numFmtId="0" fontId="50" fillId="0" borderId="122" xfId="27" applyFont="1" applyBorder="1" applyAlignment="1">
      <alignment horizontal="center" vertical="center"/>
    </xf>
    <xf numFmtId="0" fontId="50" fillId="0" borderId="43" xfId="27" applyFont="1" applyBorder="1" applyAlignment="1">
      <alignment horizontal="center" vertical="center"/>
    </xf>
    <xf numFmtId="0" fontId="50" fillId="0" borderId="64" xfId="27" applyFont="1" applyBorder="1" applyAlignment="1">
      <alignment horizontal="center" vertical="center"/>
    </xf>
    <xf numFmtId="0" fontId="50" fillId="0" borderId="4" xfId="27" applyFont="1" applyBorder="1" applyAlignment="1">
      <alignment horizontal="center" vertical="center"/>
    </xf>
    <xf numFmtId="0" fontId="50" fillId="0" borderId="5" xfId="27" applyFont="1" applyBorder="1" applyAlignment="1">
      <alignment horizontal="center" vertical="center"/>
    </xf>
    <xf numFmtId="0" fontId="50" fillId="0" borderId="66" xfId="27" applyFont="1" applyBorder="1" applyAlignment="1">
      <alignment horizontal="center" vertical="center"/>
    </xf>
    <xf numFmtId="0" fontId="30" fillId="0" borderId="9" xfId="27" applyFont="1" applyBorder="1" applyAlignment="1">
      <alignment horizontal="center" vertical="center"/>
    </xf>
    <xf numFmtId="0" fontId="30" fillId="0" borderId="122" xfId="27" applyFont="1" applyBorder="1" applyAlignment="1">
      <alignment horizontal="center" vertical="center"/>
    </xf>
    <xf numFmtId="0" fontId="30" fillId="24" borderId="122" xfId="27" applyFont="1" applyFill="1" applyBorder="1" applyAlignment="1">
      <alignment horizontal="center" vertical="center" shrinkToFit="1"/>
    </xf>
    <xf numFmtId="0" fontId="30" fillId="24" borderId="43" xfId="27" applyFont="1" applyFill="1" applyBorder="1" applyAlignment="1">
      <alignment horizontal="center" vertical="center" shrinkToFit="1"/>
    </xf>
    <xf numFmtId="0" fontId="30" fillId="24" borderId="0" xfId="27" applyFont="1" applyFill="1" applyBorder="1" applyAlignment="1">
      <alignment horizontal="center" vertical="center" shrinkToFit="1"/>
    </xf>
    <xf numFmtId="0" fontId="30" fillId="24" borderId="5" xfId="27" applyFont="1" applyFill="1" applyBorder="1" applyAlignment="1">
      <alignment horizontal="center" vertical="center" shrinkToFit="1"/>
    </xf>
    <xf numFmtId="0" fontId="50" fillId="0" borderId="43" xfId="27" applyFont="1" applyBorder="1" applyAlignment="1">
      <alignment vertical="center"/>
    </xf>
    <xf numFmtId="0" fontId="50" fillId="0" borderId="64" xfId="27" applyFont="1" applyBorder="1" applyAlignment="1">
      <alignment vertical="center"/>
    </xf>
    <xf numFmtId="0" fontId="50" fillId="0" borderId="5" xfId="27" applyFont="1" applyBorder="1" applyAlignment="1">
      <alignment vertical="center"/>
    </xf>
    <xf numFmtId="0" fontId="50" fillId="0" borderId="66" xfId="27" applyFont="1" applyBorder="1" applyAlignment="1">
      <alignment vertical="center"/>
    </xf>
    <xf numFmtId="20" fontId="30" fillId="0" borderId="43" xfId="27" applyNumberFormat="1" applyFont="1" applyBorder="1" applyAlignment="1">
      <alignment horizontal="center" vertical="center"/>
    </xf>
    <xf numFmtId="20" fontId="30" fillId="0" borderId="5" xfId="27" applyNumberFormat="1" applyFont="1" applyBorder="1" applyAlignment="1">
      <alignment horizontal="center" vertical="center"/>
    </xf>
    <xf numFmtId="0" fontId="48" fillId="0" borderId="15" xfId="27" applyFont="1" applyBorder="1" applyAlignment="1">
      <alignment horizontal="center" vertical="center"/>
    </xf>
    <xf numFmtId="0" fontId="48" fillId="0" borderId="42" xfId="27" applyFont="1" applyBorder="1" applyAlignment="1">
      <alignment horizontal="center" vertical="center"/>
    </xf>
    <xf numFmtId="0" fontId="48" fillId="0" borderId="12" xfId="27" applyFont="1" applyBorder="1" applyAlignment="1">
      <alignment horizontal="center" vertical="center"/>
    </xf>
    <xf numFmtId="0" fontId="30" fillId="24" borderId="64" xfId="27" applyFont="1" applyFill="1" applyBorder="1" applyAlignment="1">
      <alignment horizontal="center" vertical="center" shrinkToFit="1"/>
    </xf>
    <xf numFmtId="56" fontId="30" fillId="0" borderId="33" xfId="27" applyNumberFormat="1" applyFont="1" applyBorder="1" applyAlignment="1">
      <alignment horizontal="center" vertical="center"/>
    </xf>
    <xf numFmtId="56" fontId="30" fillId="0" borderId="65" xfId="27" applyNumberFormat="1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20" fontId="30" fillId="24" borderId="4" xfId="27" applyNumberFormat="1" applyFont="1" applyFill="1" applyBorder="1" applyAlignment="1">
      <alignment horizontal="center" vertical="center"/>
    </xf>
    <xf numFmtId="20" fontId="30" fillId="24" borderId="59" xfId="27" applyNumberFormat="1" applyFont="1" applyFill="1" applyBorder="1" applyAlignment="1">
      <alignment horizontal="center" vertical="center"/>
    </xf>
    <xf numFmtId="0" fontId="30" fillId="0" borderId="33" xfId="27" applyFont="1" applyBorder="1" applyAlignment="1">
      <alignment horizontal="center" vertical="center"/>
    </xf>
    <xf numFmtId="0" fontId="30" fillId="0" borderId="65" xfId="27" applyFont="1" applyBorder="1" applyAlignment="1">
      <alignment horizontal="center" vertical="center"/>
    </xf>
    <xf numFmtId="177" fontId="30" fillId="24" borderId="60" xfId="27" applyNumberFormat="1" applyFont="1" applyFill="1" applyBorder="1" applyAlignment="1">
      <alignment horizontal="center" vertical="center" shrinkToFit="1"/>
    </xf>
    <xf numFmtId="177" fontId="30" fillId="24" borderId="86" xfId="27" applyNumberFormat="1" applyFont="1" applyFill="1" applyBorder="1" applyAlignment="1">
      <alignment horizontal="center" vertical="center" shrinkToFit="1"/>
    </xf>
    <xf numFmtId="20" fontId="30" fillId="0" borderId="99" xfId="27" applyNumberFormat="1" applyFont="1" applyBorder="1" applyAlignment="1">
      <alignment horizontal="center" vertical="center"/>
    </xf>
    <xf numFmtId="20" fontId="30" fillId="0" borderId="59" xfId="27" applyNumberFormat="1" applyFont="1" applyBorder="1" applyAlignment="1">
      <alignment horizontal="center" vertical="center"/>
    </xf>
    <xf numFmtId="0" fontId="68" fillId="0" borderId="33" xfId="28" applyFont="1" applyFill="1" applyBorder="1" applyAlignment="1">
      <alignment horizontal="center" vertical="center" wrapText="1"/>
    </xf>
    <xf numFmtId="0" fontId="68" fillId="0" borderId="65" xfId="28" applyFont="1" applyFill="1" applyBorder="1" applyAlignment="1">
      <alignment horizontal="center" vertical="center" wrapText="1"/>
    </xf>
    <xf numFmtId="0" fontId="68" fillId="0" borderId="33" xfId="28" applyFont="1" applyFill="1" applyBorder="1" applyAlignment="1">
      <alignment horizontal="center" vertical="center" shrinkToFit="1"/>
    </xf>
    <xf numFmtId="0" fontId="68" fillId="0" borderId="65" xfId="28" applyFont="1" applyFill="1" applyBorder="1" applyAlignment="1">
      <alignment horizontal="center" vertical="center" shrinkToFit="1"/>
    </xf>
    <xf numFmtId="177" fontId="30" fillId="24" borderId="4" xfId="27" applyNumberFormat="1" applyFont="1" applyFill="1" applyBorder="1" applyAlignment="1">
      <alignment horizontal="center" vertical="center" shrinkToFit="1"/>
    </xf>
    <xf numFmtId="177" fontId="30" fillId="24" borderId="59" xfId="27" applyNumberFormat="1" applyFont="1" applyFill="1" applyBorder="1" applyAlignment="1">
      <alignment horizontal="center" vertical="center" shrinkToFit="1"/>
    </xf>
    <xf numFmtId="20" fontId="88" fillId="0" borderId="43" xfId="27" applyNumberFormat="1" applyFont="1" applyBorder="1" applyAlignment="1">
      <alignment vertical="center"/>
    </xf>
    <xf numFmtId="20" fontId="88" fillId="0" borderId="0" xfId="27" applyNumberFormat="1" applyFont="1" applyBorder="1" applyAlignment="1">
      <alignment vertical="center"/>
    </xf>
    <xf numFmtId="0" fontId="30" fillId="0" borderId="61" xfId="27" applyFont="1" applyFill="1" applyBorder="1" applyAlignment="1">
      <alignment horizontal="center" vertical="center"/>
    </xf>
    <xf numFmtId="0" fontId="30" fillId="0" borderId="70" xfId="27" applyFont="1" applyFill="1" applyBorder="1" applyAlignment="1">
      <alignment horizontal="center" vertical="center"/>
    </xf>
    <xf numFmtId="0" fontId="30" fillId="0" borderId="71" xfId="27" applyFont="1" applyFill="1" applyBorder="1" applyAlignment="1">
      <alignment horizontal="center" vertical="center"/>
    </xf>
    <xf numFmtId="0" fontId="30" fillId="0" borderId="72" xfId="27" applyFont="1" applyFill="1" applyBorder="1" applyAlignment="1">
      <alignment horizontal="center" vertical="center"/>
    </xf>
    <xf numFmtId="0" fontId="87" fillId="24" borderId="43" xfId="1" applyFont="1" applyFill="1" applyBorder="1" applyAlignment="1">
      <alignment horizontal="center" vertical="center"/>
    </xf>
    <xf numFmtId="0" fontId="30" fillId="24" borderId="122" xfId="27" applyFont="1" applyFill="1" applyBorder="1" applyAlignment="1">
      <alignment horizontal="center" vertical="center"/>
    </xf>
    <xf numFmtId="0" fontId="30" fillId="24" borderId="43" xfId="27" applyFont="1" applyFill="1" applyBorder="1" applyAlignment="1">
      <alignment horizontal="center" vertical="center"/>
    </xf>
    <xf numFmtId="20" fontId="30" fillId="24" borderId="122" xfId="27" applyNumberFormat="1" applyFont="1" applyFill="1" applyBorder="1" applyAlignment="1">
      <alignment horizontal="center" vertical="center"/>
    </xf>
    <xf numFmtId="20" fontId="30" fillId="24" borderId="99" xfId="27" applyNumberFormat="1" applyFont="1" applyFill="1" applyBorder="1" applyAlignment="1">
      <alignment horizontal="center" vertical="center"/>
    </xf>
    <xf numFmtId="0" fontId="30" fillId="24" borderId="122" xfId="27" applyNumberFormat="1" applyFont="1" applyFill="1" applyBorder="1" applyAlignment="1">
      <alignment horizontal="center" vertical="center" shrinkToFit="1"/>
    </xf>
    <xf numFmtId="0" fontId="30" fillId="24" borderId="99" xfId="27" applyNumberFormat="1" applyFont="1" applyFill="1" applyBorder="1" applyAlignment="1">
      <alignment horizontal="center" vertical="center" shrinkToFit="1"/>
    </xf>
    <xf numFmtId="0" fontId="87" fillId="24" borderId="122" xfId="1" applyFont="1" applyFill="1" applyBorder="1" applyAlignment="1">
      <alignment horizontal="center" vertical="center"/>
    </xf>
    <xf numFmtId="0" fontId="30" fillId="0" borderId="33" xfId="27" applyNumberFormat="1" applyFont="1" applyBorder="1" applyAlignment="1">
      <alignment horizontal="center" vertical="center"/>
    </xf>
    <xf numFmtId="0" fontId="30" fillId="0" borderId="65" xfId="27" applyNumberFormat="1" applyFont="1" applyBorder="1" applyAlignment="1">
      <alignment horizontal="center" vertical="center"/>
    </xf>
    <xf numFmtId="0" fontId="30" fillId="0" borderId="9" xfId="27" applyFont="1" applyFill="1" applyBorder="1" applyAlignment="1">
      <alignment horizontal="center" vertical="center"/>
    </xf>
    <xf numFmtId="0" fontId="30" fillId="0" borderId="73" xfId="27" applyFont="1" applyBorder="1" applyAlignment="1">
      <alignment horizontal="center" vertical="center" shrinkToFit="1"/>
    </xf>
    <xf numFmtId="0" fontId="30" fillId="0" borderId="12" xfId="27" applyFont="1" applyBorder="1" applyAlignment="1">
      <alignment horizontal="center" vertical="center" shrinkToFit="1"/>
    </xf>
    <xf numFmtId="0" fontId="49" fillId="0" borderId="15" xfId="27" applyFont="1" applyBorder="1" applyAlignment="1">
      <alignment horizontal="center" vertical="center"/>
    </xf>
    <xf numFmtId="0" fontId="49" fillId="0" borderId="42" xfId="27" applyFont="1" applyBorder="1" applyAlignment="1">
      <alignment horizontal="center" vertical="center"/>
    </xf>
    <xf numFmtId="0" fontId="49" fillId="0" borderId="12" xfId="27" applyFont="1" applyBorder="1" applyAlignment="1">
      <alignment horizontal="center" vertical="center"/>
    </xf>
    <xf numFmtId="56" fontId="30" fillId="0" borderId="63" xfId="27" applyNumberFormat="1" applyFont="1" applyBorder="1" applyAlignment="1">
      <alignment horizontal="center" vertical="center"/>
    </xf>
    <xf numFmtId="0" fontId="30" fillId="0" borderId="67" xfId="27" applyFont="1" applyBorder="1" applyAlignment="1">
      <alignment horizontal="center" vertical="center"/>
    </xf>
    <xf numFmtId="56" fontId="30" fillId="0" borderId="83" xfId="27" applyNumberFormat="1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141" xfId="1" applyFont="1" applyFill="1" applyBorder="1" applyAlignment="1">
      <alignment horizontal="right"/>
    </xf>
    <xf numFmtId="0" fontId="4" fillId="0" borderId="140" xfId="1" applyFont="1" applyFill="1" applyBorder="1" applyAlignment="1">
      <alignment horizontal="right"/>
    </xf>
    <xf numFmtId="0" fontId="8" fillId="0" borderId="139" xfId="1" applyFont="1" applyFill="1" applyBorder="1" applyAlignment="1">
      <alignment horizontal="center" vertical="center"/>
    </xf>
    <xf numFmtId="0" fontId="4" fillId="0" borderId="126" xfId="0" applyFont="1" applyBorder="1" applyAlignment="1">
      <alignment horizontal="center"/>
    </xf>
    <xf numFmtId="0" fontId="97" fillId="0" borderId="0" xfId="1" applyFont="1" applyFill="1" applyAlignment="1">
      <alignment horizontal="center" vertical="top"/>
    </xf>
    <xf numFmtId="0" fontId="81" fillId="0" borderId="0" xfId="1" applyFont="1" applyFill="1" applyAlignment="1">
      <alignment horizontal="center"/>
    </xf>
    <xf numFmtId="0" fontId="35" fillId="0" borderId="133" xfId="26" applyFont="1" applyBorder="1" applyAlignment="1">
      <alignment horizontal="center"/>
    </xf>
    <xf numFmtId="0" fontId="35" fillId="0" borderId="126" xfId="26" applyFont="1" applyBorder="1" applyAlignment="1">
      <alignment horizontal="center"/>
    </xf>
    <xf numFmtId="0" fontId="14" fillId="0" borderId="4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141" xfId="1" applyFont="1" applyFill="1" applyBorder="1"/>
    <xf numFmtId="0" fontId="9" fillId="0" borderId="141" xfId="1" applyFont="1" applyFill="1" applyBorder="1"/>
    <xf numFmtId="0" fontId="0" fillId="0" borderId="141" xfId="1" applyFont="1" applyFill="1" applyBorder="1" applyAlignment="1">
      <alignment horizontal="center"/>
    </xf>
    <xf numFmtId="0" fontId="9" fillId="0" borderId="149" xfId="1" applyFont="1" applyFill="1" applyBorder="1" applyAlignment="1">
      <alignment horizontal="center"/>
    </xf>
    <xf numFmtId="0" fontId="4" fillId="0" borderId="141" xfId="1" applyFont="1" applyFill="1" applyBorder="1"/>
    <xf numFmtId="0" fontId="35" fillId="0" borderId="141" xfId="1" applyFont="1" applyFill="1" applyBorder="1"/>
    <xf numFmtId="0" fontId="4" fillId="0" borderId="141" xfId="1" applyFont="1" applyFill="1" applyBorder="1" applyAlignment="1">
      <alignment horizontal="center"/>
    </xf>
    <xf numFmtId="0" fontId="35" fillId="0" borderId="149" xfId="1" applyFont="1" applyFill="1" applyBorder="1" applyAlignment="1">
      <alignment horizontal="center"/>
    </xf>
    <xf numFmtId="0" fontId="35" fillId="0" borderId="144" xfId="1" applyFont="1" applyFill="1" applyBorder="1" applyAlignment="1">
      <alignment horizontal="center" vertical="center"/>
    </xf>
    <xf numFmtId="0" fontId="35" fillId="0" borderId="143" xfId="1" applyFont="1" applyFill="1" applyBorder="1" applyAlignment="1">
      <alignment horizontal="center"/>
    </xf>
    <xf numFmtId="0" fontId="0" fillId="0" borderId="109" xfId="0" applyBorder="1">
      <alignment vertical="center"/>
    </xf>
  </cellXfs>
  <cellStyles count="30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どちらでもない 2" xfId="21"/>
    <cellStyle name="桁区切り[0]_３表" xfId="22"/>
    <cellStyle name="標準" xfId="0" builtinId="0"/>
    <cellStyle name="標準 2" xfId="23"/>
    <cellStyle name="標準 3" xfId="24"/>
    <cellStyle name="標準 3 2" xfId="25"/>
    <cellStyle name="標準_2006shunkitaikai shounen-annai" xfId="1"/>
    <cellStyle name="標準_2006shunkitaikai shounen-annai_日程表" xfId="29"/>
    <cellStyle name="標準_Sheet2" xfId="2"/>
    <cellStyle name="標準_Sheet3 2" xfId="27"/>
    <cellStyle name="標準_Sheet7" xfId="28"/>
    <cellStyle name="標準_Sheet9" xfId="26"/>
  </cellStyles>
  <dxfs count="0"/>
  <tableStyles count="0" defaultTableStyle="TableStyleMedium2" defaultPivotStyle="PivotStyleLight16"/>
  <colors>
    <mruColors>
      <color rgb="FF0000FF"/>
      <color rgb="FFFF9F9F"/>
      <color rgb="FF666699"/>
      <color rgb="FFFFFFCC"/>
      <color rgb="FFFFFF99"/>
      <color rgb="FFFFFF9F"/>
      <color rgb="FFFFE89F"/>
      <color rgb="FFD9F5FF"/>
      <color rgb="FFD0EBB3"/>
      <color rgb="FF9F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104</xdr:row>
      <xdr:rowOff>0</xdr:rowOff>
    </xdr:from>
    <xdr:to>
      <xdr:col>9</xdr:col>
      <xdr:colOff>1</xdr:colOff>
      <xdr:row>108</xdr:row>
      <xdr:rowOff>250031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E13DFE34-B04B-435F-9372-3D1E8A0E824E}"/>
            </a:ext>
          </a:extLst>
        </xdr:cNvPr>
        <xdr:cNvSpPr txBox="1"/>
      </xdr:nvSpPr>
      <xdr:spPr>
        <a:xfrm>
          <a:off x="2726531" y="19204781"/>
          <a:ext cx="4631533" cy="129778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中止</a:t>
          </a:r>
        </a:p>
      </xdr:txBody>
    </xdr:sp>
    <xdr:clientData/>
  </xdr:twoCellAnchor>
  <xdr:twoCellAnchor>
    <xdr:from>
      <xdr:col>3</xdr:col>
      <xdr:colOff>0</xdr:colOff>
      <xdr:row>118</xdr:row>
      <xdr:rowOff>1</xdr:rowOff>
    </xdr:from>
    <xdr:to>
      <xdr:col>9</xdr:col>
      <xdr:colOff>1</xdr:colOff>
      <xdr:row>121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582058CC-1368-45EA-B006-5F9546623CC3}"/>
            </a:ext>
          </a:extLst>
        </xdr:cNvPr>
        <xdr:cNvSpPr txBox="1"/>
      </xdr:nvSpPr>
      <xdr:spPr>
        <a:xfrm>
          <a:off x="2726531" y="23133845"/>
          <a:ext cx="4631533" cy="7858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869656" y="1750219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8</xdr:col>
      <xdr:colOff>0</xdr:colOff>
      <xdr:row>24</xdr:row>
      <xdr:rowOff>-1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869656" y="5143500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  <xdr:twoCellAnchor>
    <xdr:from>
      <xdr:col>3</xdr:col>
      <xdr:colOff>0</xdr:colOff>
      <xdr:row>94</xdr:row>
      <xdr:rowOff>1</xdr:rowOff>
    </xdr:from>
    <xdr:to>
      <xdr:col>9</xdr:col>
      <xdr:colOff>1</xdr:colOff>
      <xdr:row>97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D1B036CD-1C91-4F15-A675-7003BA3C5AE8}"/>
            </a:ext>
          </a:extLst>
        </xdr:cNvPr>
        <xdr:cNvSpPr txBox="1"/>
      </xdr:nvSpPr>
      <xdr:spPr>
        <a:xfrm>
          <a:off x="2726531" y="24003001"/>
          <a:ext cx="4631533" cy="7858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869656" y="8310563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8</xdr:col>
      <xdr:colOff>0</xdr:colOff>
      <xdr:row>53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869656" y="11703844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  <xdr:twoCellAnchor>
    <xdr:from>
      <xdr:col>4</xdr:col>
      <xdr:colOff>583406</xdr:colOff>
      <xdr:row>85</xdr:row>
      <xdr:rowOff>47626</xdr:rowOff>
    </xdr:from>
    <xdr:to>
      <xdr:col>8</xdr:col>
      <xdr:colOff>916781</xdr:colOff>
      <xdr:row>86</xdr:row>
      <xdr:rowOff>190501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000500" y="21812251"/>
          <a:ext cx="2857500" cy="392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47625</xdr:rowOff>
    </xdr:from>
    <xdr:to>
      <xdr:col>8</xdr:col>
      <xdr:colOff>0</xdr:colOff>
      <xdr:row>25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869656" y="5845969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9</xdr:col>
      <xdr:colOff>1</xdr:colOff>
      <xdr:row>85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45586E2D-CF74-4F05-B774-294879336BDE}"/>
            </a:ext>
          </a:extLst>
        </xdr:cNvPr>
        <xdr:cNvSpPr txBox="1"/>
      </xdr:nvSpPr>
      <xdr:spPr>
        <a:xfrm>
          <a:off x="2726531" y="19895344"/>
          <a:ext cx="4631533" cy="157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中止</a:t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9</xdr:col>
      <xdr:colOff>1</xdr:colOff>
      <xdr:row>99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3850F293-F6AC-4141-9A71-F26DFFF750EC}"/>
            </a:ext>
          </a:extLst>
        </xdr:cNvPr>
        <xdr:cNvSpPr txBox="1"/>
      </xdr:nvSpPr>
      <xdr:spPr>
        <a:xfrm>
          <a:off x="2726531" y="23455313"/>
          <a:ext cx="4631533" cy="157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中止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8</xdr:col>
      <xdr:colOff>0</xdr:colOff>
      <xdr:row>23</xdr:row>
      <xdr:rowOff>178593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869656" y="5703094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9</xdr:col>
      <xdr:colOff>1</xdr:colOff>
      <xdr:row>136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42420B5E-043D-46FA-A761-D3A13AB75D18}"/>
            </a:ext>
          </a:extLst>
        </xdr:cNvPr>
        <xdr:cNvSpPr txBox="1"/>
      </xdr:nvSpPr>
      <xdr:spPr>
        <a:xfrm>
          <a:off x="2726531" y="25479375"/>
          <a:ext cx="4631533" cy="157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中止</a:t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9</xdr:col>
      <xdr:colOff>1</xdr:colOff>
      <xdr:row>150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8CA39708-BDB6-4616-A560-4908C59ADD5D}"/>
            </a:ext>
          </a:extLst>
        </xdr:cNvPr>
        <xdr:cNvSpPr txBox="1"/>
      </xdr:nvSpPr>
      <xdr:spPr>
        <a:xfrm>
          <a:off x="2726531" y="29039344"/>
          <a:ext cx="4631533" cy="157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中止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A946453D-3B25-4B3B-ADDB-8EA78BA53081}"/>
            </a:ext>
          </a:extLst>
        </xdr:cNvPr>
        <xdr:cNvSpPr txBox="1"/>
      </xdr:nvSpPr>
      <xdr:spPr>
        <a:xfrm>
          <a:off x="1143000" y="838200"/>
          <a:ext cx="12623800" cy="28575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showGridLines="0" view="pageBreakPreview" topLeftCell="A28" zoomScale="90" zoomScaleNormal="100" zoomScaleSheetLayoutView="90" workbookViewId="0">
      <selection activeCell="J43" sqref="J43"/>
    </sheetView>
  </sheetViews>
  <sheetFormatPr defaultRowHeight="18" customHeight="1" x14ac:dyDescent="0.15"/>
  <cols>
    <col min="1" max="1" width="18.625" style="13" customWidth="1"/>
    <col min="2" max="2" width="4.625" style="13" customWidth="1"/>
    <col min="3" max="3" width="11.75" style="13" customWidth="1"/>
    <col min="4" max="4" width="9.125" style="13" customWidth="1"/>
    <col min="5" max="5" width="16.75" style="13" customWidth="1"/>
    <col min="6" max="8" width="4.625" style="13" customWidth="1"/>
    <col min="9" max="9" width="16.75" style="13" customWidth="1"/>
    <col min="10" max="10" width="11.75" style="13" customWidth="1"/>
    <col min="11" max="11" width="15.125" style="13" customWidth="1"/>
    <col min="12" max="12" width="3" style="13" customWidth="1"/>
    <col min="13" max="15" width="9" style="13" customWidth="1"/>
    <col min="16" max="238" width="9" style="13"/>
    <col min="239" max="239" width="2" style="13" customWidth="1"/>
    <col min="240" max="240" width="7.75" style="13" customWidth="1"/>
    <col min="241" max="241" width="13.25" style="13" customWidth="1"/>
    <col min="242" max="262" width="4.625" style="13" customWidth="1"/>
    <col min="263" max="263" width="9" style="13"/>
    <col min="264" max="264" width="3" style="13" customWidth="1"/>
    <col min="265" max="494" width="9" style="13"/>
    <col min="495" max="495" width="2" style="13" customWidth="1"/>
    <col min="496" max="496" width="7.75" style="13" customWidth="1"/>
    <col min="497" max="497" width="13.25" style="13" customWidth="1"/>
    <col min="498" max="518" width="4.625" style="13" customWidth="1"/>
    <col min="519" max="519" width="9" style="13"/>
    <col min="520" max="520" width="3" style="13" customWidth="1"/>
    <col min="521" max="750" width="9" style="13"/>
    <col min="751" max="751" width="2" style="13" customWidth="1"/>
    <col min="752" max="752" width="7.75" style="13" customWidth="1"/>
    <col min="753" max="753" width="13.25" style="13" customWidth="1"/>
    <col min="754" max="774" width="4.625" style="13" customWidth="1"/>
    <col min="775" max="775" width="9" style="13"/>
    <col min="776" max="776" width="3" style="13" customWidth="1"/>
    <col min="777" max="1006" width="9" style="13"/>
    <col min="1007" max="1007" width="2" style="13" customWidth="1"/>
    <col min="1008" max="1008" width="7.75" style="13" customWidth="1"/>
    <col min="1009" max="1009" width="13.25" style="13" customWidth="1"/>
    <col min="1010" max="1030" width="4.625" style="13" customWidth="1"/>
    <col min="1031" max="1031" width="9" style="13"/>
    <col min="1032" max="1032" width="3" style="13" customWidth="1"/>
    <col min="1033" max="1262" width="9" style="13"/>
    <col min="1263" max="1263" width="2" style="13" customWidth="1"/>
    <col min="1264" max="1264" width="7.75" style="13" customWidth="1"/>
    <col min="1265" max="1265" width="13.25" style="13" customWidth="1"/>
    <col min="1266" max="1286" width="4.625" style="13" customWidth="1"/>
    <col min="1287" max="1287" width="9" style="13"/>
    <col min="1288" max="1288" width="3" style="13" customWidth="1"/>
    <col min="1289" max="1518" width="9" style="13"/>
    <col min="1519" max="1519" width="2" style="13" customWidth="1"/>
    <col min="1520" max="1520" width="7.75" style="13" customWidth="1"/>
    <col min="1521" max="1521" width="13.25" style="13" customWidth="1"/>
    <col min="1522" max="1542" width="4.625" style="13" customWidth="1"/>
    <col min="1543" max="1543" width="9" style="13"/>
    <col min="1544" max="1544" width="3" style="13" customWidth="1"/>
    <col min="1545" max="1774" width="9" style="13"/>
    <col min="1775" max="1775" width="2" style="13" customWidth="1"/>
    <col min="1776" max="1776" width="7.75" style="13" customWidth="1"/>
    <col min="1777" max="1777" width="13.25" style="13" customWidth="1"/>
    <col min="1778" max="1798" width="4.625" style="13" customWidth="1"/>
    <col min="1799" max="1799" width="9" style="13"/>
    <col min="1800" max="1800" width="3" style="13" customWidth="1"/>
    <col min="1801" max="2030" width="9" style="13"/>
    <col min="2031" max="2031" width="2" style="13" customWidth="1"/>
    <col min="2032" max="2032" width="7.75" style="13" customWidth="1"/>
    <col min="2033" max="2033" width="13.25" style="13" customWidth="1"/>
    <col min="2034" max="2054" width="4.625" style="13" customWidth="1"/>
    <col min="2055" max="2055" width="9" style="13"/>
    <col min="2056" max="2056" width="3" style="13" customWidth="1"/>
    <col min="2057" max="2286" width="9" style="13"/>
    <col min="2287" max="2287" width="2" style="13" customWidth="1"/>
    <col min="2288" max="2288" width="7.75" style="13" customWidth="1"/>
    <col min="2289" max="2289" width="13.25" style="13" customWidth="1"/>
    <col min="2290" max="2310" width="4.625" style="13" customWidth="1"/>
    <col min="2311" max="2311" width="9" style="13"/>
    <col min="2312" max="2312" width="3" style="13" customWidth="1"/>
    <col min="2313" max="2542" width="9" style="13"/>
    <col min="2543" max="2543" width="2" style="13" customWidth="1"/>
    <col min="2544" max="2544" width="7.75" style="13" customWidth="1"/>
    <col min="2545" max="2545" width="13.25" style="13" customWidth="1"/>
    <col min="2546" max="2566" width="4.625" style="13" customWidth="1"/>
    <col min="2567" max="2567" width="9" style="13"/>
    <col min="2568" max="2568" width="3" style="13" customWidth="1"/>
    <col min="2569" max="2798" width="9" style="13"/>
    <col min="2799" max="2799" width="2" style="13" customWidth="1"/>
    <col min="2800" max="2800" width="7.75" style="13" customWidth="1"/>
    <col min="2801" max="2801" width="13.25" style="13" customWidth="1"/>
    <col min="2802" max="2822" width="4.625" style="13" customWidth="1"/>
    <col min="2823" max="2823" width="9" style="13"/>
    <col min="2824" max="2824" width="3" style="13" customWidth="1"/>
    <col min="2825" max="3054" width="9" style="13"/>
    <col min="3055" max="3055" width="2" style="13" customWidth="1"/>
    <col min="3056" max="3056" width="7.75" style="13" customWidth="1"/>
    <col min="3057" max="3057" width="13.25" style="13" customWidth="1"/>
    <col min="3058" max="3078" width="4.625" style="13" customWidth="1"/>
    <col min="3079" max="3079" width="9" style="13"/>
    <col min="3080" max="3080" width="3" style="13" customWidth="1"/>
    <col min="3081" max="3310" width="9" style="13"/>
    <col min="3311" max="3311" width="2" style="13" customWidth="1"/>
    <col min="3312" max="3312" width="7.75" style="13" customWidth="1"/>
    <col min="3313" max="3313" width="13.25" style="13" customWidth="1"/>
    <col min="3314" max="3334" width="4.625" style="13" customWidth="1"/>
    <col min="3335" max="3335" width="9" style="13"/>
    <col min="3336" max="3336" width="3" style="13" customWidth="1"/>
    <col min="3337" max="3566" width="9" style="13"/>
    <col min="3567" max="3567" width="2" style="13" customWidth="1"/>
    <col min="3568" max="3568" width="7.75" style="13" customWidth="1"/>
    <col min="3569" max="3569" width="13.25" style="13" customWidth="1"/>
    <col min="3570" max="3590" width="4.625" style="13" customWidth="1"/>
    <col min="3591" max="3591" width="9" style="13"/>
    <col min="3592" max="3592" width="3" style="13" customWidth="1"/>
    <col min="3593" max="3822" width="9" style="13"/>
    <col min="3823" max="3823" width="2" style="13" customWidth="1"/>
    <col min="3824" max="3824" width="7.75" style="13" customWidth="1"/>
    <col min="3825" max="3825" width="13.25" style="13" customWidth="1"/>
    <col min="3826" max="3846" width="4.625" style="13" customWidth="1"/>
    <col min="3847" max="3847" width="9" style="13"/>
    <col min="3848" max="3848" width="3" style="13" customWidth="1"/>
    <col min="3849" max="4078" width="9" style="13"/>
    <col min="4079" max="4079" width="2" style="13" customWidth="1"/>
    <col min="4080" max="4080" width="7.75" style="13" customWidth="1"/>
    <col min="4081" max="4081" width="13.25" style="13" customWidth="1"/>
    <col min="4082" max="4102" width="4.625" style="13" customWidth="1"/>
    <col min="4103" max="4103" width="9" style="13"/>
    <col min="4104" max="4104" width="3" style="13" customWidth="1"/>
    <col min="4105" max="4334" width="9" style="13"/>
    <col min="4335" max="4335" width="2" style="13" customWidth="1"/>
    <col min="4336" max="4336" width="7.75" style="13" customWidth="1"/>
    <col min="4337" max="4337" width="13.25" style="13" customWidth="1"/>
    <col min="4338" max="4358" width="4.625" style="13" customWidth="1"/>
    <col min="4359" max="4359" width="9" style="13"/>
    <col min="4360" max="4360" width="3" style="13" customWidth="1"/>
    <col min="4361" max="4590" width="9" style="13"/>
    <col min="4591" max="4591" width="2" style="13" customWidth="1"/>
    <col min="4592" max="4592" width="7.75" style="13" customWidth="1"/>
    <col min="4593" max="4593" width="13.25" style="13" customWidth="1"/>
    <col min="4594" max="4614" width="4.625" style="13" customWidth="1"/>
    <col min="4615" max="4615" width="9" style="13"/>
    <col min="4616" max="4616" width="3" style="13" customWidth="1"/>
    <col min="4617" max="4846" width="9" style="13"/>
    <col min="4847" max="4847" width="2" style="13" customWidth="1"/>
    <col min="4848" max="4848" width="7.75" style="13" customWidth="1"/>
    <col min="4849" max="4849" width="13.25" style="13" customWidth="1"/>
    <col min="4850" max="4870" width="4.625" style="13" customWidth="1"/>
    <col min="4871" max="4871" width="9" style="13"/>
    <col min="4872" max="4872" width="3" style="13" customWidth="1"/>
    <col min="4873" max="5102" width="9" style="13"/>
    <col min="5103" max="5103" width="2" style="13" customWidth="1"/>
    <col min="5104" max="5104" width="7.75" style="13" customWidth="1"/>
    <col min="5105" max="5105" width="13.25" style="13" customWidth="1"/>
    <col min="5106" max="5126" width="4.625" style="13" customWidth="1"/>
    <col min="5127" max="5127" width="9" style="13"/>
    <col min="5128" max="5128" width="3" style="13" customWidth="1"/>
    <col min="5129" max="5358" width="9" style="13"/>
    <col min="5359" max="5359" width="2" style="13" customWidth="1"/>
    <col min="5360" max="5360" width="7.75" style="13" customWidth="1"/>
    <col min="5361" max="5361" width="13.25" style="13" customWidth="1"/>
    <col min="5362" max="5382" width="4.625" style="13" customWidth="1"/>
    <col min="5383" max="5383" width="9" style="13"/>
    <col min="5384" max="5384" width="3" style="13" customWidth="1"/>
    <col min="5385" max="5614" width="9" style="13"/>
    <col min="5615" max="5615" width="2" style="13" customWidth="1"/>
    <col min="5616" max="5616" width="7.75" style="13" customWidth="1"/>
    <col min="5617" max="5617" width="13.25" style="13" customWidth="1"/>
    <col min="5618" max="5638" width="4.625" style="13" customWidth="1"/>
    <col min="5639" max="5639" width="9" style="13"/>
    <col min="5640" max="5640" width="3" style="13" customWidth="1"/>
    <col min="5641" max="5870" width="9" style="13"/>
    <col min="5871" max="5871" width="2" style="13" customWidth="1"/>
    <col min="5872" max="5872" width="7.75" style="13" customWidth="1"/>
    <col min="5873" max="5873" width="13.25" style="13" customWidth="1"/>
    <col min="5874" max="5894" width="4.625" style="13" customWidth="1"/>
    <col min="5895" max="5895" width="9" style="13"/>
    <col min="5896" max="5896" width="3" style="13" customWidth="1"/>
    <col min="5897" max="6126" width="9" style="13"/>
    <col min="6127" max="6127" width="2" style="13" customWidth="1"/>
    <col min="6128" max="6128" width="7.75" style="13" customWidth="1"/>
    <col min="6129" max="6129" width="13.25" style="13" customWidth="1"/>
    <col min="6130" max="6150" width="4.625" style="13" customWidth="1"/>
    <col min="6151" max="6151" width="9" style="13"/>
    <col min="6152" max="6152" width="3" style="13" customWidth="1"/>
    <col min="6153" max="6382" width="9" style="13"/>
    <col min="6383" max="6383" width="2" style="13" customWidth="1"/>
    <col min="6384" max="6384" width="7.75" style="13" customWidth="1"/>
    <col min="6385" max="6385" width="13.25" style="13" customWidth="1"/>
    <col min="6386" max="6406" width="4.625" style="13" customWidth="1"/>
    <col min="6407" max="6407" width="9" style="13"/>
    <col min="6408" max="6408" width="3" style="13" customWidth="1"/>
    <col min="6409" max="6638" width="9" style="13"/>
    <col min="6639" max="6639" width="2" style="13" customWidth="1"/>
    <col min="6640" max="6640" width="7.75" style="13" customWidth="1"/>
    <col min="6641" max="6641" width="13.25" style="13" customWidth="1"/>
    <col min="6642" max="6662" width="4.625" style="13" customWidth="1"/>
    <col min="6663" max="6663" width="9" style="13"/>
    <col min="6664" max="6664" width="3" style="13" customWidth="1"/>
    <col min="6665" max="6894" width="9" style="13"/>
    <col min="6895" max="6895" width="2" style="13" customWidth="1"/>
    <col min="6896" max="6896" width="7.75" style="13" customWidth="1"/>
    <col min="6897" max="6897" width="13.25" style="13" customWidth="1"/>
    <col min="6898" max="6918" width="4.625" style="13" customWidth="1"/>
    <col min="6919" max="6919" width="9" style="13"/>
    <col min="6920" max="6920" width="3" style="13" customWidth="1"/>
    <col min="6921" max="7150" width="9" style="13"/>
    <col min="7151" max="7151" width="2" style="13" customWidth="1"/>
    <col min="7152" max="7152" width="7.75" style="13" customWidth="1"/>
    <col min="7153" max="7153" width="13.25" style="13" customWidth="1"/>
    <col min="7154" max="7174" width="4.625" style="13" customWidth="1"/>
    <col min="7175" max="7175" width="9" style="13"/>
    <col min="7176" max="7176" width="3" style="13" customWidth="1"/>
    <col min="7177" max="7406" width="9" style="13"/>
    <col min="7407" max="7407" width="2" style="13" customWidth="1"/>
    <col min="7408" max="7408" width="7.75" style="13" customWidth="1"/>
    <col min="7409" max="7409" width="13.25" style="13" customWidth="1"/>
    <col min="7410" max="7430" width="4.625" style="13" customWidth="1"/>
    <col min="7431" max="7431" width="9" style="13"/>
    <col min="7432" max="7432" width="3" style="13" customWidth="1"/>
    <col min="7433" max="7662" width="9" style="13"/>
    <col min="7663" max="7663" width="2" style="13" customWidth="1"/>
    <col min="7664" max="7664" width="7.75" style="13" customWidth="1"/>
    <col min="7665" max="7665" width="13.25" style="13" customWidth="1"/>
    <col min="7666" max="7686" width="4.625" style="13" customWidth="1"/>
    <col min="7687" max="7687" width="9" style="13"/>
    <col min="7688" max="7688" width="3" style="13" customWidth="1"/>
    <col min="7689" max="7918" width="9" style="13"/>
    <col min="7919" max="7919" width="2" style="13" customWidth="1"/>
    <col min="7920" max="7920" width="7.75" style="13" customWidth="1"/>
    <col min="7921" max="7921" width="13.25" style="13" customWidth="1"/>
    <col min="7922" max="7942" width="4.625" style="13" customWidth="1"/>
    <col min="7943" max="7943" width="9" style="13"/>
    <col min="7944" max="7944" width="3" style="13" customWidth="1"/>
    <col min="7945" max="8174" width="9" style="13"/>
    <col min="8175" max="8175" width="2" style="13" customWidth="1"/>
    <col min="8176" max="8176" width="7.75" style="13" customWidth="1"/>
    <col min="8177" max="8177" width="13.25" style="13" customWidth="1"/>
    <col min="8178" max="8198" width="4.625" style="13" customWidth="1"/>
    <col min="8199" max="8199" width="9" style="13"/>
    <col min="8200" max="8200" width="3" style="13" customWidth="1"/>
    <col min="8201" max="8430" width="9" style="13"/>
    <col min="8431" max="8431" width="2" style="13" customWidth="1"/>
    <col min="8432" max="8432" width="7.75" style="13" customWidth="1"/>
    <col min="8433" max="8433" width="13.25" style="13" customWidth="1"/>
    <col min="8434" max="8454" width="4.625" style="13" customWidth="1"/>
    <col min="8455" max="8455" width="9" style="13"/>
    <col min="8456" max="8456" width="3" style="13" customWidth="1"/>
    <col min="8457" max="8686" width="9" style="13"/>
    <col min="8687" max="8687" width="2" style="13" customWidth="1"/>
    <col min="8688" max="8688" width="7.75" style="13" customWidth="1"/>
    <col min="8689" max="8689" width="13.25" style="13" customWidth="1"/>
    <col min="8690" max="8710" width="4.625" style="13" customWidth="1"/>
    <col min="8711" max="8711" width="9" style="13"/>
    <col min="8712" max="8712" width="3" style="13" customWidth="1"/>
    <col min="8713" max="8942" width="9" style="13"/>
    <col min="8943" max="8943" width="2" style="13" customWidth="1"/>
    <col min="8944" max="8944" width="7.75" style="13" customWidth="1"/>
    <col min="8945" max="8945" width="13.25" style="13" customWidth="1"/>
    <col min="8946" max="8966" width="4.625" style="13" customWidth="1"/>
    <col min="8967" max="8967" width="9" style="13"/>
    <col min="8968" max="8968" width="3" style="13" customWidth="1"/>
    <col min="8969" max="9198" width="9" style="13"/>
    <col min="9199" max="9199" width="2" style="13" customWidth="1"/>
    <col min="9200" max="9200" width="7.75" style="13" customWidth="1"/>
    <col min="9201" max="9201" width="13.25" style="13" customWidth="1"/>
    <col min="9202" max="9222" width="4.625" style="13" customWidth="1"/>
    <col min="9223" max="9223" width="9" style="13"/>
    <col min="9224" max="9224" width="3" style="13" customWidth="1"/>
    <col min="9225" max="9454" width="9" style="13"/>
    <col min="9455" max="9455" width="2" style="13" customWidth="1"/>
    <col min="9456" max="9456" width="7.75" style="13" customWidth="1"/>
    <col min="9457" max="9457" width="13.25" style="13" customWidth="1"/>
    <col min="9458" max="9478" width="4.625" style="13" customWidth="1"/>
    <col min="9479" max="9479" width="9" style="13"/>
    <col min="9480" max="9480" width="3" style="13" customWidth="1"/>
    <col min="9481" max="9710" width="9" style="13"/>
    <col min="9711" max="9711" width="2" style="13" customWidth="1"/>
    <col min="9712" max="9712" width="7.75" style="13" customWidth="1"/>
    <col min="9713" max="9713" width="13.25" style="13" customWidth="1"/>
    <col min="9714" max="9734" width="4.625" style="13" customWidth="1"/>
    <col min="9735" max="9735" width="9" style="13"/>
    <col min="9736" max="9736" width="3" style="13" customWidth="1"/>
    <col min="9737" max="9966" width="9" style="13"/>
    <col min="9967" max="9967" width="2" style="13" customWidth="1"/>
    <col min="9968" max="9968" width="7.75" style="13" customWidth="1"/>
    <col min="9969" max="9969" width="13.25" style="13" customWidth="1"/>
    <col min="9970" max="9990" width="4.625" style="13" customWidth="1"/>
    <col min="9991" max="9991" width="9" style="13"/>
    <col min="9992" max="9992" width="3" style="13" customWidth="1"/>
    <col min="9993" max="10222" width="9" style="13"/>
    <col min="10223" max="10223" width="2" style="13" customWidth="1"/>
    <col min="10224" max="10224" width="7.75" style="13" customWidth="1"/>
    <col min="10225" max="10225" width="13.25" style="13" customWidth="1"/>
    <col min="10226" max="10246" width="4.625" style="13" customWidth="1"/>
    <col min="10247" max="10247" width="9" style="13"/>
    <col min="10248" max="10248" width="3" style="13" customWidth="1"/>
    <col min="10249" max="10478" width="9" style="13"/>
    <col min="10479" max="10479" width="2" style="13" customWidth="1"/>
    <col min="10480" max="10480" width="7.75" style="13" customWidth="1"/>
    <col min="10481" max="10481" width="13.25" style="13" customWidth="1"/>
    <col min="10482" max="10502" width="4.625" style="13" customWidth="1"/>
    <col min="10503" max="10503" width="9" style="13"/>
    <col min="10504" max="10504" width="3" style="13" customWidth="1"/>
    <col min="10505" max="10734" width="9" style="13"/>
    <col min="10735" max="10735" width="2" style="13" customWidth="1"/>
    <col min="10736" max="10736" width="7.75" style="13" customWidth="1"/>
    <col min="10737" max="10737" width="13.25" style="13" customWidth="1"/>
    <col min="10738" max="10758" width="4.625" style="13" customWidth="1"/>
    <col min="10759" max="10759" width="9" style="13"/>
    <col min="10760" max="10760" width="3" style="13" customWidth="1"/>
    <col min="10761" max="10990" width="9" style="13"/>
    <col min="10991" max="10991" width="2" style="13" customWidth="1"/>
    <col min="10992" max="10992" width="7.75" style="13" customWidth="1"/>
    <col min="10993" max="10993" width="13.25" style="13" customWidth="1"/>
    <col min="10994" max="11014" width="4.625" style="13" customWidth="1"/>
    <col min="11015" max="11015" width="9" style="13"/>
    <col min="11016" max="11016" width="3" style="13" customWidth="1"/>
    <col min="11017" max="11246" width="9" style="13"/>
    <col min="11247" max="11247" width="2" style="13" customWidth="1"/>
    <col min="11248" max="11248" width="7.75" style="13" customWidth="1"/>
    <col min="11249" max="11249" width="13.25" style="13" customWidth="1"/>
    <col min="11250" max="11270" width="4.625" style="13" customWidth="1"/>
    <col min="11271" max="11271" width="9" style="13"/>
    <col min="11272" max="11272" width="3" style="13" customWidth="1"/>
    <col min="11273" max="11502" width="9" style="13"/>
    <col min="11503" max="11503" width="2" style="13" customWidth="1"/>
    <col min="11504" max="11504" width="7.75" style="13" customWidth="1"/>
    <col min="11505" max="11505" width="13.25" style="13" customWidth="1"/>
    <col min="11506" max="11526" width="4.625" style="13" customWidth="1"/>
    <col min="11527" max="11527" width="9" style="13"/>
    <col min="11528" max="11528" width="3" style="13" customWidth="1"/>
    <col min="11529" max="11758" width="9" style="13"/>
    <col min="11759" max="11759" width="2" style="13" customWidth="1"/>
    <col min="11760" max="11760" width="7.75" style="13" customWidth="1"/>
    <col min="11761" max="11761" width="13.25" style="13" customWidth="1"/>
    <col min="11762" max="11782" width="4.625" style="13" customWidth="1"/>
    <col min="11783" max="11783" width="9" style="13"/>
    <col min="11784" max="11784" width="3" style="13" customWidth="1"/>
    <col min="11785" max="12014" width="9" style="13"/>
    <col min="12015" max="12015" width="2" style="13" customWidth="1"/>
    <col min="12016" max="12016" width="7.75" style="13" customWidth="1"/>
    <col min="12017" max="12017" width="13.25" style="13" customWidth="1"/>
    <col min="12018" max="12038" width="4.625" style="13" customWidth="1"/>
    <col min="12039" max="12039" width="9" style="13"/>
    <col min="12040" max="12040" width="3" style="13" customWidth="1"/>
    <col min="12041" max="12270" width="9" style="13"/>
    <col min="12271" max="12271" width="2" style="13" customWidth="1"/>
    <col min="12272" max="12272" width="7.75" style="13" customWidth="1"/>
    <col min="12273" max="12273" width="13.25" style="13" customWidth="1"/>
    <col min="12274" max="12294" width="4.625" style="13" customWidth="1"/>
    <col min="12295" max="12295" width="9" style="13"/>
    <col min="12296" max="12296" width="3" style="13" customWidth="1"/>
    <col min="12297" max="12526" width="9" style="13"/>
    <col min="12527" max="12527" width="2" style="13" customWidth="1"/>
    <col min="12528" max="12528" width="7.75" style="13" customWidth="1"/>
    <col min="12529" max="12529" width="13.25" style="13" customWidth="1"/>
    <col min="12530" max="12550" width="4.625" style="13" customWidth="1"/>
    <col min="12551" max="12551" width="9" style="13"/>
    <col min="12552" max="12552" width="3" style="13" customWidth="1"/>
    <col min="12553" max="12782" width="9" style="13"/>
    <col min="12783" max="12783" width="2" style="13" customWidth="1"/>
    <col min="12784" max="12784" width="7.75" style="13" customWidth="1"/>
    <col min="12785" max="12785" width="13.25" style="13" customWidth="1"/>
    <col min="12786" max="12806" width="4.625" style="13" customWidth="1"/>
    <col min="12807" max="12807" width="9" style="13"/>
    <col min="12808" max="12808" width="3" style="13" customWidth="1"/>
    <col min="12809" max="13038" width="9" style="13"/>
    <col min="13039" max="13039" width="2" style="13" customWidth="1"/>
    <col min="13040" max="13040" width="7.75" style="13" customWidth="1"/>
    <col min="13041" max="13041" width="13.25" style="13" customWidth="1"/>
    <col min="13042" max="13062" width="4.625" style="13" customWidth="1"/>
    <col min="13063" max="13063" width="9" style="13"/>
    <col min="13064" max="13064" width="3" style="13" customWidth="1"/>
    <col min="13065" max="13294" width="9" style="13"/>
    <col min="13295" max="13295" width="2" style="13" customWidth="1"/>
    <col min="13296" max="13296" width="7.75" style="13" customWidth="1"/>
    <col min="13297" max="13297" width="13.25" style="13" customWidth="1"/>
    <col min="13298" max="13318" width="4.625" style="13" customWidth="1"/>
    <col min="13319" max="13319" width="9" style="13"/>
    <col min="13320" max="13320" width="3" style="13" customWidth="1"/>
    <col min="13321" max="13550" width="9" style="13"/>
    <col min="13551" max="13551" width="2" style="13" customWidth="1"/>
    <col min="13552" max="13552" width="7.75" style="13" customWidth="1"/>
    <col min="13553" max="13553" width="13.25" style="13" customWidth="1"/>
    <col min="13554" max="13574" width="4.625" style="13" customWidth="1"/>
    <col min="13575" max="13575" width="9" style="13"/>
    <col min="13576" max="13576" width="3" style="13" customWidth="1"/>
    <col min="13577" max="13806" width="9" style="13"/>
    <col min="13807" max="13807" width="2" style="13" customWidth="1"/>
    <col min="13808" max="13808" width="7.75" style="13" customWidth="1"/>
    <col min="13809" max="13809" width="13.25" style="13" customWidth="1"/>
    <col min="13810" max="13830" width="4.625" style="13" customWidth="1"/>
    <col min="13831" max="13831" width="9" style="13"/>
    <col min="13832" max="13832" width="3" style="13" customWidth="1"/>
    <col min="13833" max="14062" width="9" style="13"/>
    <col min="14063" max="14063" width="2" style="13" customWidth="1"/>
    <col min="14064" max="14064" width="7.75" style="13" customWidth="1"/>
    <col min="14065" max="14065" width="13.25" style="13" customWidth="1"/>
    <col min="14066" max="14086" width="4.625" style="13" customWidth="1"/>
    <col min="14087" max="14087" width="9" style="13"/>
    <col min="14088" max="14088" width="3" style="13" customWidth="1"/>
    <col min="14089" max="14318" width="9" style="13"/>
    <col min="14319" max="14319" width="2" style="13" customWidth="1"/>
    <col min="14320" max="14320" width="7.75" style="13" customWidth="1"/>
    <col min="14321" max="14321" width="13.25" style="13" customWidth="1"/>
    <col min="14322" max="14342" width="4.625" style="13" customWidth="1"/>
    <col min="14343" max="14343" width="9" style="13"/>
    <col min="14344" max="14344" width="3" style="13" customWidth="1"/>
    <col min="14345" max="14574" width="9" style="13"/>
    <col min="14575" max="14575" width="2" style="13" customWidth="1"/>
    <col min="14576" max="14576" width="7.75" style="13" customWidth="1"/>
    <col min="14577" max="14577" width="13.25" style="13" customWidth="1"/>
    <col min="14578" max="14598" width="4.625" style="13" customWidth="1"/>
    <col min="14599" max="14599" width="9" style="13"/>
    <col min="14600" max="14600" width="3" style="13" customWidth="1"/>
    <col min="14601" max="14830" width="9" style="13"/>
    <col min="14831" max="14831" width="2" style="13" customWidth="1"/>
    <col min="14832" max="14832" width="7.75" style="13" customWidth="1"/>
    <col min="14833" max="14833" width="13.25" style="13" customWidth="1"/>
    <col min="14834" max="14854" width="4.625" style="13" customWidth="1"/>
    <col min="14855" max="14855" width="9" style="13"/>
    <col min="14856" max="14856" width="3" style="13" customWidth="1"/>
    <col min="14857" max="15086" width="9" style="13"/>
    <col min="15087" max="15087" width="2" style="13" customWidth="1"/>
    <col min="15088" max="15088" width="7.75" style="13" customWidth="1"/>
    <col min="15089" max="15089" width="13.25" style="13" customWidth="1"/>
    <col min="15090" max="15110" width="4.625" style="13" customWidth="1"/>
    <col min="15111" max="15111" width="9" style="13"/>
    <col min="15112" max="15112" width="3" style="13" customWidth="1"/>
    <col min="15113" max="15342" width="9" style="13"/>
    <col min="15343" max="15343" width="2" style="13" customWidth="1"/>
    <col min="15344" max="15344" width="7.75" style="13" customWidth="1"/>
    <col min="15345" max="15345" width="13.25" style="13" customWidth="1"/>
    <col min="15346" max="15366" width="4.625" style="13" customWidth="1"/>
    <col min="15367" max="15367" width="9" style="13"/>
    <col min="15368" max="15368" width="3" style="13" customWidth="1"/>
    <col min="15369" max="15598" width="9" style="13"/>
    <col min="15599" max="15599" width="2" style="13" customWidth="1"/>
    <col min="15600" max="15600" width="7.75" style="13" customWidth="1"/>
    <col min="15601" max="15601" width="13.25" style="13" customWidth="1"/>
    <col min="15602" max="15622" width="4.625" style="13" customWidth="1"/>
    <col min="15623" max="15623" width="9" style="13"/>
    <col min="15624" max="15624" width="3" style="13" customWidth="1"/>
    <col min="15625" max="15854" width="9" style="13"/>
    <col min="15855" max="15855" width="2" style="13" customWidth="1"/>
    <col min="15856" max="15856" width="7.75" style="13" customWidth="1"/>
    <col min="15857" max="15857" width="13.25" style="13" customWidth="1"/>
    <col min="15858" max="15878" width="4.625" style="13" customWidth="1"/>
    <col min="15879" max="15879" width="9" style="13"/>
    <col min="15880" max="15880" width="3" style="13" customWidth="1"/>
    <col min="15881" max="16110" width="9" style="13"/>
    <col min="16111" max="16111" width="2" style="13" customWidth="1"/>
    <col min="16112" max="16112" width="7.75" style="13" customWidth="1"/>
    <col min="16113" max="16113" width="13.25" style="13" customWidth="1"/>
    <col min="16114" max="16134" width="4.625" style="13" customWidth="1"/>
    <col min="16135" max="16135" width="9" style="13"/>
    <col min="16136" max="16136" width="3" style="13" customWidth="1"/>
    <col min="16137" max="16384" width="9" style="13"/>
  </cols>
  <sheetData>
    <row r="1" spans="1:10" ht="18" customHeight="1" x14ac:dyDescent="0.15">
      <c r="A1" s="130" t="s">
        <v>54</v>
      </c>
      <c r="B1" s="14" t="s">
        <v>7</v>
      </c>
      <c r="C1" s="28" t="s">
        <v>8</v>
      </c>
      <c r="D1" s="28" t="s">
        <v>9</v>
      </c>
      <c r="E1" s="750" t="s">
        <v>10</v>
      </c>
      <c r="F1" s="750"/>
      <c r="G1" s="750"/>
      <c r="H1" s="750"/>
      <c r="I1" s="750"/>
      <c r="J1" s="37" t="s">
        <v>11</v>
      </c>
    </row>
    <row r="2" spans="1:10" ht="21.75" customHeight="1" x14ac:dyDescent="0.15">
      <c r="A2" s="22">
        <v>43275</v>
      </c>
      <c r="B2" s="55">
        <v>1</v>
      </c>
      <c r="C2" s="103">
        <v>0.39583333333333331</v>
      </c>
      <c r="D2" s="53" t="s">
        <v>49</v>
      </c>
      <c r="E2" s="50" t="s">
        <v>26</v>
      </c>
      <c r="F2" s="47"/>
      <c r="G2" s="126" t="s">
        <v>32</v>
      </c>
      <c r="H2" s="126"/>
      <c r="I2" s="21" t="s">
        <v>28</v>
      </c>
      <c r="J2" s="60" t="s">
        <v>45</v>
      </c>
    </row>
    <row r="3" spans="1:10" ht="21.75" customHeight="1" x14ac:dyDescent="0.15">
      <c r="A3" s="23" t="str">
        <f>TEXT(A2,"(ａａａ)")</f>
        <v>(日)</v>
      </c>
      <c r="B3" s="55">
        <v>2</v>
      </c>
      <c r="C3" s="29">
        <v>0.43055555555555552</v>
      </c>
      <c r="D3" s="49">
        <v>62</v>
      </c>
      <c r="E3" s="50" t="s">
        <v>29</v>
      </c>
      <c r="F3" s="15"/>
      <c r="G3" s="16" t="s">
        <v>32</v>
      </c>
      <c r="H3" s="16"/>
      <c r="I3" s="51" t="s">
        <v>31</v>
      </c>
      <c r="J3" s="60" t="s">
        <v>42</v>
      </c>
    </row>
    <row r="4" spans="1:10" ht="21.75" customHeight="1" x14ac:dyDescent="0.15">
      <c r="A4" s="24" t="s">
        <v>52</v>
      </c>
      <c r="B4" s="55">
        <v>3</v>
      </c>
      <c r="C4" s="29">
        <v>0.46527777777777773</v>
      </c>
      <c r="D4" s="53">
        <v>61</v>
      </c>
      <c r="E4" s="50" t="s">
        <v>27</v>
      </c>
      <c r="F4" s="47"/>
      <c r="G4" s="126" t="s">
        <v>32</v>
      </c>
      <c r="H4" s="126"/>
      <c r="I4" s="51" t="s">
        <v>30</v>
      </c>
      <c r="J4" s="60" t="s">
        <v>45</v>
      </c>
    </row>
    <row r="5" spans="1:10" ht="21.75" customHeight="1" x14ac:dyDescent="0.15">
      <c r="A5" s="25" t="s">
        <v>53</v>
      </c>
      <c r="B5" s="55">
        <v>4</v>
      </c>
      <c r="C5" s="29">
        <v>0.49999999999999994</v>
      </c>
      <c r="D5" s="49">
        <v>63</v>
      </c>
      <c r="E5" s="50" t="s">
        <v>94</v>
      </c>
      <c r="F5" s="15"/>
      <c r="G5" s="16" t="s">
        <v>32</v>
      </c>
      <c r="H5" s="16"/>
      <c r="I5" s="133" t="s">
        <v>61</v>
      </c>
      <c r="J5" s="60" t="s">
        <v>46</v>
      </c>
    </row>
    <row r="6" spans="1:10" ht="21.75" customHeight="1" x14ac:dyDescent="0.15">
      <c r="A6" s="17" t="s">
        <v>13</v>
      </c>
      <c r="B6" s="55">
        <v>5</v>
      </c>
      <c r="C6" s="29">
        <v>0.53472222222222221</v>
      </c>
      <c r="D6" s="53">
        <v>64</v>
      </c>
      <c r="E6" s="50" t="s">
        <v>50</v>
      </c>
      <c r="F6" s="47"/>
      <c r="G6" s="16" t="s">
        <v>32</v>
      </c>
      <c r="H6" s="126"/>
      <c r="I6" s="21" t="s">
        <v>41</v>
      </c>
      <c r="J6" s="60" t="s">
        <v>43</v>
      </c>
    </row>
    <row r="7" spans="1:10" ht="21.75" customHeight="1" x14ac:dyDescent="0.15">
      <c r="A7" s="27" t="s">
        <v>99</v>
      </c>
      <c r="B7" s="55">
        <v>6</v>
      </c>
      <c r="C7" s="29">
        <v>0.56944444444444442</v>
      </c>
      <c r="D7" s="53">
        <v>65</v>
      </c>
      <c r="E7" s="132" t="s">
        <v>72</v>
      </c>
      <c r="F7" s="47"/>
      <c r="G7" s="16" t="s">
        <v>32</v>
      </c>
      <c r="H7" s="126"/>
      <c r="I7" s="133" t="s">
        <v>73</v>
      </c>
      <c r="J7" s="60" t="s">
        <v>91</v>
      </c>
    </row>
    <row r="8" spans="1:10" ht="21.75" customHeight="1" x14ac:dyDescent="0.15">
      <c r="A8" s="96" t="s">
        <v>97</v>
      </c>
      <c r="B8" s="55">
        <v>7</v>
      </c>
      <c r="C8" s="29">
        <v>0.60416666666666663</v>
      </c>
      <c r="D8" s="53">
        <v>66</v>
      </c>
      <c r="E8" s="132" t="s">
        <v>74</v>
      </c>
      <c r="F8" s="15"/>
      <c r="G8" s="16" t="s">
        <v>32</v>
      </c>
      <c r="H8" s="16"/>
      <c r="I8" s="133" t="s">
        <v>75</v>
      </c>
      <c r="J8" s="97" t="s">
        <v>92</v>
      </c>
    </row>
    <row r="9" spans="1:10" ht="21.75" customHeight="1" x14ac:dyDescent="0.15">
      <c r="A9" s="124" t="s">
        <v>98</v>
      </c>
      <c r="B9" s="55">
        <v>8</v>
      </c>
      <c r="C9" s="29">
        <v>0.63888888888888884</v>
      </c>
      <c r="D9" s="53">
        <v>67</v>
      </c>
      <c r="E9" s="132" t="s">
        <v>76</v>
      </c>
      <c r="F9" s="47"/>
      <c r="G9" s="16" t="s">
        <v>32</v>
      </c>
      <c r="H9" s="126"/>
      <c r="I9" s="133" t="s">
        <v>77</v>
      </c>
      <c r="J9" s="97" t="s">
        <v>93</v>
      </c>
    </row>
    <row r="10" spans="1:10" ht="21.75" customHeight="1" thickBot="1" x14ac:dyDescent="0.2">
      <c r="A10" s="26"/>
      <c r="B10" s="57"/>
      <c r="C10" s="59"/>
      <c r="D10" s="58"/>
      <c r="E10" s="108"/>
      <c r="F10" s="109"/>
      <c r="G10" s="109"/>
      <c r="H10" s="109"/>
      <c r="I10" s="110"/>
      <c r="J10" s="38"/>
    </row>
    <row r="11" spans="1:10" ht="21.75" customHeight="1" thickBot="1" x14ac:dyDescent="0.2">
      <c r="A11" s="99"/>
      <c r="B11" s="100"/>
      <c r="C11" s="101"/>
      <c r="D11" s="100"/>
      <c r="E11" s="106"/>
      <c r="F11" s="106"/>
      <c r="G11" s="106"/>
      <c r="H11" s="106"/>
      <c r="I11" s="106"/>
      <c r="J11" s="102"/>
    </row>
    <row r="12" spans="1:10" ht="18" customHeight="1" x14ac:dyDescent="0.15">
      <c r="A12" s="131" t="s">
        <v>51</v>
      </c>
      <c r="B12" s="14" t="s">
        <v>7</v>
      </c>
      <c r="C12" s="28" t="s">
        <v>8</v>
      </c>
      <c r="D12" s="28" t="s">
        <v>9</v>
      </c>
      <c r="E12" s="750" t="s">
        <v>10</v>
      </c>
      <c r="F12" s="750"/>
      <c r="G12" s="750"/>
      <c r="H12" s="750"/>
      <c r="I12" s="750"/>
      <c r="J12" s="37" t="s">
        <v>11</v>
      </c>
    </row>
    <row r="13" spans="1:10" ht="21.75" customHeight="1" x14ac:dyDescent="0.15">
      <c r="A13" s="22">
        <v>43275</v>
      </c>
      <c r="B13" s="55">
        <v>1</v>
      </c>
      <c r="C13" s="62">
        <v>0.39583333333333331</v>
      </c>
      <c r="D13" s="53" t="s">
        <v>88</v>
      </c>
      <c r="E13" s="70" t="s">
        <v>40</v>
      </c>
      <c r="F13" s="47"/>
      <c r="G13" s="126" t="s">
        <v>32</v>
      </c>
      <c r="H13" s="126"/>
      <c r="I13" s="52" t="s">
        <v>44</v>
      </c>
      <c r="J13" s="60" t="s">
        <v>15</v>
      </c>
    </row>
    <row r="14" spans="1:10" ht="21.75" customHeight="1" x14ac:dyDescent="0.15">
      <c r="A14" s="23" t="str">
        <f>TEXT(A13,"(ａａａ)")</f>
        <v>(日)</v>
      </c>
      <c r="B14" s="55">
        <v>2</v>
      </c>
      <c r="C14" s="48">
        <v>0.43055555555555552</v>
      </c>
      <c r="D14" s="53" t="s">
        <v>89</v>
      </c>
      <c r="E14" s="21" t="s">
        <v>39</v>
      </c>
      <c r="F14" s="47"/>
      <c r="G14" s="126" t="s">
        <v>32</v>
      </c>
      <c r="H14" s="126"/>
      <c r="I14" s="51" t="s">
        <v>36</v>
      </c>
      <c r="J14" s="60" t="s">
        <v>14</v>
      </c>
    </row>
    <row r="15" spans="1:10" ht="21.75" customHeight="1" x14ac:dyDescent="0.15">
      <c r="A15" s="24" t="s">
        <v>47</v>
      </c>
      <c r="B15" s="55"/>
      <c r="C15" s="56"/>
      <c r="D15" s="53"/>
      <c r="E15" s="751" t="s">
        <v>60</v>
      </c>
      <c r="F15" s="752"/>
      <c r="G15" s="752"/>
      <c r="H15" s="752"/>
      <c r="I15" s="753"/>
      <c r="J15" s="98"/>
    </row>
    <row r="16" spans="1:10" ht="21.75" customHeight="1" x14ac:dyDescent="0.15">
      <c r="A16" s="25" t="s">
        <v>48</v>
      </c>
      <c r="B16" s="66">
        <v>1</v>
      </c>
      <c r="C16" s="88">
        <v>0.5</v>
      </c>
      <c r="D16" s="87" t="s">
        <v>87</v>
      </c>
      <c r="E16" s="754" t="s">
        <v>96</v>
      </c>
      <c r="F16" s="755"/>
      <c r="G16" s="755"/>
      <c r="H16" s="755"/>
      <c r="I16" s="756"/>
      <c r="J16" s="67"/>
    </row>
    <row r="17" spans="1:10" ht="21.75" customHeight="1" x14ac:dyDescent="0.15">
      <c r="A17" s="17" t="s">
        <v>13</v>
      </c>
      <c r="B17" s="123" t="s">
        <v>95</v>
      </c>
      <c r="C17" s="122" t="s">
        <v>95</v>
      </c>
      <c r="D17" s="122" t="s">
        <v>95</v>
      </c>
      <c r="E17" s="757"/>
      <c r="F17" s="758"/>
      <c r="G17" s="758"/>
      <c r="H17" s="758"/>
      <c r="I17" s="759"/>
      <c r="J17" s="67"/>
    </row>
    <row r="18" spans="1:10" ht="21.75" customHeight="1" x14ac:dyDescent="0.15">
      <c r="A18" s="27" t="s">
        <v>70</v>
      </c>
      <c r="B18" s="66">
        <v>10</v>
      </c>
      <c r="C18" s="86">
        <v>0.69791666666666663</v>
      </c>
      <c r="D18" s="87" t="s">
        <v>87</v>
      </c>
      <c r="E18" s="757"/>
      <c r="F18" s="758"/>
      <c r="G18" s="758"/>
      <c r="H18" s="758"/>
      <c r="I18" s="759"/>
      <c r="J18" s="67"/>
    </row>
    <row r="19" spans="1:10" ht="21.75" customHeight="1" thickBot="1" x14ac:dyDescent="0.2">
      <c r="A19" s="26"/>
      <c r="B19" s="57"/>
      <c r="C19" s="59"/>
      <c r="D19" s="58"/>
      <c r="E19" s="760"/>
      <c r="F19" s="761"/>
      <c r="G19" s="761"/>
      <c r="H19" s="761"/>
      <c r="I19" s="762"/>
      <c r="J19" s="38"/>
    </row>
    <row r="20" spans="1:10" ht="21.75" customHeight="1" thickBot="1" x14ac:dyDescent="0.2">
      <c r="A20" s="115"/>
      <c r="B20" s="116"/>
      <c r="C20" s="117"/>
      <c r="D20" s="116"/>
      <c r="E20" s="109"/>
      <c r="F20" s="109"/>
      <c r="G20" s="109"/>
      <c r="H20" s="109"/>
      <c r="I20" s="109"/>
      <c r="J20" s="118"/>
    </row>
    <row r="21" spans="1:10" ht="18" customHeight="1" x14ac:dyDescent="0.15">
      <c r="A21" s="129" t="s">
        <v>86</v>
      </c>
      <c r="B21" s="14" t="s">
        <v>7</v>
      </c>
      <c r="C21" s="28" t="s">
        <v>8</v>
      </c>
      <c r="D21" s="28" t="s">
        <v>9</v>
      </c>
      <c r="E21" s="750" t="s">
        <v>10</v>
      </c>
      <c r="F21" s="750"/>
      <c r="G21" s="750"/>
      <c r="H21" s="750"/>
      <c r="I21" s="750"/>
      <c r="J21" s="37" t="s">
        <v>11</v>
      </c>
    </row>
    <row r="22" spans="1:10" ht="21.75" customHeight="1" x14ac:dyDescent="0.15">
      <c r="A22" s="90">
        <v>43275</v>
      </c>
      <c r="B22" s="55">
        <v>1</v>
      </c>
      <c r="C22" s="62">
        <v>0.5</v>
      </c>
      <c r="D22" s="53" t="s">
        <v>65</v>
      </c>
      <c r="E22" s="50" t="s">
        <v>33</v>
      </c>
      <c r="F22" s="47"/>
      <c r="G22" s="126" t="s">
        <v>32</v>
      </c>
      <c r="H22" s="126"/>
      <c r="I22" s="21" t="s">
        <v>37</v>
      </c>
      <c r="J22" s="60" t="s">
        <v>15</v>
      </c>
    </row>
    <row r="23" spans="1:10" ht="21.75" customHeight="1" x14ac:dyDescent="0.15">
      <c r="A23" s="83" t="s">
        <v>109</v>
      </c>
      <c r="B23" s="55">
        <v>2</v>
      </c>
      <c r="C23" s="29">
        <v>0.52083333333333337</v>
      </c>
      <c r="D23" s="53" t="s">
        <v>65</v>
      </c>
      <c r="E23" s="50" t="s">
        <v>34</v>
      </c>
      <c r="F23" s="47"/>
      <c r="G23" s="126" t="s">
        <v>32</v>
      </c>
      <c r="H23" s="126"/>
      <c r="I23" s="21" t="s">
        <v>64</v>
      </c>
      <c r="J23" s="60" t="s">
        <v>14</v>
      </c>
    </row>
    <row r="24" spans="1:10" ht="21.75" customHeight="1" x14ac:dyDescent="0.15">
      <c r="A24" s="24" t="s">
        <v>47</v>
      </c>
      <c r="B24" s="55">
        <v>3</v>
      </c>
      <c r="C24" s="29">
        <v>0.54166666666666674</v>
      </c>
      <c r="D24" s="53">
        <v>21</v>
      </c>
      <c r="E24" s="50" t="s">
        <v>27</v>
      </c>
      <c r="F24" s="15"/>
      <c r="G24" s="16" t="s">
        <v>12</v>
      </c>
      <c r="H24" s="16"/>
      <c r="I24" s="127" t="s">
        <v>66</v>
      </c>
      <c r="J24" s="60" t="s">
        <v>17</v>
      </c>
    </row>
    <row r="25" spans="1:10" ht="21.75" customHeight="1" x14ac:dyDescent="0.15">
      <c r="A25" s="25" t="s">
        <v>48</v>
      </c>
      <c r="B25" s="55">
        <v>4</v>
      </c>
      <c r="C25" s="29">
        <v>0.56250000000000011</v>
      </c>
      <c r="D25" s="53">
        <v>22</v>
      </c>
      <c r="E25" s="128" t="s">
        <v>67</v>
      </c>
      <c r="F25" s="15"/>
      <c r="G25" s="16" t="s">
        <v>32</v>
      </c>
      <c r="H25" s="16"/>
      <c r="I25" s="51" t="s">
        <v>38</v>
      </c>
      <c r="J25" s="60" t="s">
        <v>16</v>
      </c>
    </row>
    <row r="26" spans="1:10" ht="21.75" customHeight="1" x14ac:dyDescent="0.15">
      <c r="A26" s="84" t="s">
        <v>13</v>
      </c>
      <c r="B26" s="55">
        <v>5</v>
      </c>
      <c r="C26" s="29">
        <v>0.58333333333333348</v>
      </c>
      <c r="D26" s="53">
        <v>23</v>
      </c>
      <c r="E26" s="21" t="s">
        <v>35</v>
      </c>
      <c r="F26" s="15"/>
      <c r="G26" s="16" t="s">
        <v>32</v>
      </c>
      <c r="H26" s="16"/>
      <c r="I26" s="127" t="s">
        <v>68</v>
      </c>
      <c r="J26" s="60" t="s">
        <v>18</v>
      </c>
    </row>
    <row r="27" spans="1:10" ht="21.75" customHeight="1" x14ac:dyDescent="0.15">
      <c r="A27" s="63" t="s">
        <v>106</v>
      </c>
      <c r="B27" s="55">
        <v>6</v>
      </c>
      <c r="C27" s="29">
        <v>0.60416666666666685</v>
      </c>
      <c r="D27" s="53">
        <v>24</v>
      </c>
      <c r="E27" s="91" t="s">
        <v>62</v>
      </c>
      <c r="F27" s="15"/>
      <c r="G27" s="16" t="s">
        <v>32</v>
      </c>
      <c r="H27" s="16"/>
      <c r="I27" s="127" t="s">
        <v>69</v>
      </c>
      <c r="J27" s="60" t="s">
        <v>59</v>
      </c>
    </row>
    <row r="28" spans="1:10" ht="21.75" customHeight="1" x14ac:dyDescent="0.15">
      <c r="A28" s="85" t="s">
        <v>107</v>
      </c>
      <c r="B28" s="55">
        <v>7</v>
      </c>
      <c r="C28" s="29">
        <v>0.62500000000000022</v>
      </c>
      <c r="D28" s="53">
        <v>25</v>
      </c>
      <c r="E28" s="50" t="s">
        <v>78</v>
      </c>
      <c r="F28" s="15"/>
      <c r="G28" s="16" t="s">
        <v>32</v>
      </c>
      <c r="H28" s="16"/>
      <c r="I28" s="21" t="s">
        <v>79</v>
      </c>
      <c r="J28" s="60" t="s">
        <v>91</v>
      </c>
    </row>
    <row r="29" spans="1:10" ht="21.75" customHeight="1" x14ac:dyDescent="0.15">
      <c r="A29" s="104" t="s">
        <v>108</v>
      </c>
      <c r="B29" s="55">
        <v>8</v>
      </c>
      <c r="C29" s="29">
        <v>0.64583333333333359</v>
      </c>
      <c r="D29" s="53">
        <v>26</v>
      </c>
      <c r="E29" s="50" t="s">
        <v>80</v>
      </c>
      <c r="F29" s="15"/>
      <c r="G29" s="16" t="s">
        <v>32</v>
      </c>
      <c r="H29" s="16"/>
      <c r="I29" s="21" t="s">
        <v>81</v>
      </c>
      <c r="J29" s="60" t="s">
        <v>102</v>
      </c>
    </row>
    <row r="30" spans="1:10" ht="21.75" customHeight="1" x14ac:dyDescent="0.15">
      <c r="A30" s="105" t="s">
        <v>90</v>
      </c>
      <c r="B30" s="55">
        <v>9</v>
      </c>
      <c r="C30" s="29">
        <v>0.67708333333333359</v>
      </c>
      <c r="D30" s="53">
        <v>27</v>
      </c>
      <c r="E30" s="50" t="s">
        <v>82</v>
      </c>
      <c r="F30" s="15"/>
      <c r="G30" s="16" t="s">
        <v>32</v>
      </c>
      <c r="H30" s="16"/>
      <c r="I30" s="21" t="s">
        <v>83</v>
      </c>
      <c r="J30" s="97" t="s">
        <v>101</v>
      </c>
    </row>
    <row r="31" spans="1:10" ht="21.75" customHeight="1" x14ac:dyDescent="0.15">
      <c r="A31" s="125"/>
      <c r="B31" s="55">
        <v>10</v>
      </c>
      <c r="C31" s="29">
        <v>0.69791666666666696</v>
      </c>
      <c r="D31" s="53">
        <v>28</v>
      </c>
      <c r="E31" s="50" t="s">
        <v>84</v>
      </c>
      <c r="F31" s="15"/>
      <c r="G31" s="16" t="s">
        <v>32</v>
      </c>
      <c r="H31" s="16"/>
      <c r="I31" s="21" t="s">
        <v>85</v>
      </c>
      <c r="J31" s="60" t="s">
        <v>100</v>
      </c>
    </row>
    <row r="32" spans="1:10" ht="21.75" customHeight="1" thickBot="1" x14ac:dyDescent="0.2">
      <c r="A32" s="107"/>
      <c r="B32" s="64"/>
      <c r="C32" s="54">
        <v>1.0416666666666666E-2</v>
      </c>
      <c r="D32" s="89"/>
      <c r="E32" s="111"/>
      <c r="F32" s="112"/>
      <c r="G32" s="112"/>
      <c r="H32" s="112"/>
      <c r="I32" s="113"/>
      <c r="J32" s="65"/>
    </row>
    <row r="33" spans="1:10" ht="21.75" customHeight="1" x14ac:dyDescent="0.15">
      <c r="A33" s="92"/>
      <c r="B33" s="93"/>
      <c r="C33" s="119"/>
      <c r="D33" s="93"/>
      <c r="E33" s="120"/>
      <c r="F33" s="120"/>
      <c r="G33" s="120"/>
      <c r="H33" s="120"/>
      <c r="I33" s="120"/>
      <c r="J33" s="94"/>
    </row>
    <row r="34" spans="1:10" ht="21.75" customHeight="1" thickBot="1" x14ac:dyDescent="0.2">
      <c r="A34" s="138"/>
      <c r="B34" s="116"/>
      <c r="C34" s="139"/>
      <c r="D34" s="116"/>
      <c r="E34" s="140"/>
      <c r="F34" s="140"/>
      <c r="G34" s="140"/>
      <c r="H34" s="140"/>
      <c r="I34" s="140"/>
      <c r="J34" s="118"/>
    </row>
    <row r="35" spans="1:10" ht="18" customHeight="1" x14ac:dyDescent="0.15">
      <c r="A35" s="137" t="s">
        <v>71</v>
      </c>
      <c r="B35" s="14" t="s">
        <v>7</v>
      </c>
      <c r="C35" s="28" t="s">
        <v>8</v>
      </c>
      <c r="D35" s="28" t="s">
        <v>9</v>
      </c>
      <c r="E35" s="750" t="s">
        <v>10</v>
      </c>
      <c r="F35" s="750"/>
      <c r="G35" s="750"/>
      <c r="H35" s="750"/>
      <c r="I35" s="750"/>
      <c r="J35" s="37" t="s">
        <v>11</v>
      </c>
    </row>
    <row r="36" spans="1:10" ht="21.75" customHeight="1" x14ac:dyDescent="0.15">
      <c r="A36" s="61">
        <v>43281</v>
      </c>
      <c r="B36" s="55">
        <v>1</v>
      </c>
      <c r="C36" s="62">
        <v>0.54166666666666663</v>
      </c>
      <c r="D36" s="53">
        <v>47</v>
      </c>
      <c r="E36" s="50" t="s">
        <v>33</v>
      </c>
      <c r="F36" s="47"/>
      <c r="G36" s="126" t="s">
        <v>32</v>
      </c>
      <c r="H36" s="126"/>
      <c r="I36" s="51" t="s">
        <v>37</v>
      </c>
      <c r="J36" s="60" t="s">
        <v>105</v>
      </c>
    </row>
    <row r="37" spans="1:10" ht="21.75" customHeight="1" x14ac:dyDescent="0.15">
      <c r="A37" s="23" t="str">
        <f>TEXT(A36,"(ａａａ)")</f>
        <v>(土)</v>
      </c>
      <c r="B37" s="55"/>
      <c r="C37" s="29"/>
      <c r="D37" s="53"/>
      <c r="E37" s="50"/>
      <c r="F37" s="47"/>
      <c r="G37" s="126"/>
      <c r="H37" s="126"/>
      <c r="I37" s="21"/>
      <c r="J37" s="60"/>
    </row>
    <row r="38" spans="1:10" ht="21.75" customHeight="1" x14ac:dyDescent="0.15">
      <c r="A38" s="24" t="s">
        <v>104</v>
      </c>
      <c r="B38" s="55"/>
      <c r="C38" s="29"/>
      <c r="D38" s="53"/>
      <c r="E38" s="95"/>
      <c r="F38" s="47"/>
      <c r="G38" s="126"/>
      <c r="H38" s="126"/>
      <c r="I38" s="21"/>
      <c r="J38" s="60"/>
    </row>
    <row r="39" spans="1:10" ht="21.75" customHeight="1" x14ac:dyDescent="0.15">
      <c r="A39" s="25" t="s">
        <v>103</v>
      </c>
      <c r="B39" s="55"/>
      <c r="C39" s="29"/>
      <c r="D39" s="53"/>
      <c r="E39" s="50"/>
      <c r="F39" s="47"/>
      <c r="G39" s="126"/>
      <c r="H39" s="126"/>
      <c r="I39" s="21"/>
      <c r="J39" s="60"/>
    </row>
    <row r="40" spans="1:10" ht="21.75" customHeight="1" x14ac:dyDescent="0.15">
      <c r="A40" s="17" t="s">
        <v>13</v>
      </c>
      <c r="B40" s="55"/>
      <c r="C40" s="29"/>
      <c r="D40" s="53"/>
      <c r="E40" s="50"/>
      <c r="F40" s="47"/>
      <c r="G40" s="126"/>
      <c r="H40" s="126"/>
      <c r="I40" s="21"/>
      <c r="J40" s="60"/>
    </row>
    <row r="41" spans="1:10" ht="21.75" customHeight="1" x14ac:dyDescent="0.15">
      <c r="A41" s="27" t="s">
        <v>37</v>
      </c>
      <c r="B41" s="55"/>
      <c r="C41" s="29"/>
      <c r="D41" s="53"/>
      <c r="E41" s="50"/>
      <c r="F41" s="47"/>
      <c r="G41" s="126"/>
      <c r="H41" s="126"/>
      <c r="I41" s="51"/>
      <c r="J41" s="60"/>
    </row>
    <row r="42" spans="1:10" ht="21.75" customHeight="1" thickBot="1" x14ac:dyDescent="0.2">
      <c r="A42" s="114"/>
      <c r="B42" s="68"/>
      <c r="C42" s="59"/>
      <c r="D42" s="69"/>
      <c r="E42" s="134"/>
      <c r="F42" s="135"/>
      <c r="G42" s="135"/>
      <c r="H42" s="135"/>
      <c r="I42" s="136"/>
      <c r="J42" s="38"/>
    </row>
  </sheetData>
  <mergeCells count="7">
    <mergeCell ref="E1:I1"/>
    <mergeCell ref="E15:I15"/>
    <mergeCell ref="E35:I35"/>
    <mergeCell ref="E21:I21"/>
    <mergeCell ref="E12:I12"/>
    <mergeCell ref="E16:I18"/>
    <mergeCell ref="E19:I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42"/>
  <sheetViews>
    <sheetView showGridLines="0" view="pageBreakPreview" topLeftCell="A19" zoomScale="90" zoomScaleNormal="85" zoomScaleSheetLayoutView="90" workbookViewId="0">
      <selection activeCell="R27" sqref="R27"/>
    </sheetView>
  </sheetViews>
  <sheetFormatPr defaultColWidth="3.625" defaultRowHeight="17.25" x14ac:dyDescent="0.15"/>
  <cols>
    <col min="1" max="1" width="2.75" customWidth="1"/>
    <col min="2" max="2" width="3.25" style="9" customWidth="1"/>
    <col min="3" max="3" width="3.25" customWidth="1"/>
    <col min="4" max="5" width="3.25" style="9" customWidth="1"/>
    <col min="6" max="6" width="3.25" customWidth="1"/>
    <col min="7" max="11" width="3.25" style="9" customWidth="1"/>
    <col min="12" max="12" width="3.25" customWidth="1"/>
    <col min="13" max="14" width="3.25" style="9" customWidth="1"/>
    <col min="15" max="15" width="3.25" customWidth="1"/>
    <col min="16" max="17" width="3.25" style="9" customWidth="1"/>
    <col min="18" max="18" width="3.25" customWidth="1"/>
    <col min="19" max="19" width="3.25" style="9" customWidth="1"/>
    <col min="20" max="20" width="3.25" style="6" customWidth="1"/>
    <col min="21" max="29" width="3.25" customWidth="1"/>
    <col min="30" max="30" width="3.25" style="9" customWidth="1"/>
    <col min="31" max="31" width="3.25" customWidth="1"/>
    <col min="32" max="36" width="3.25" style="9" customWidth="1"/>
    <col min="37" max="37" width="3.25" customWidth="1"/>
    <col min="38" max="39" width="3.25" style="9" customWidth="1"/>
    <col min="40" max="40" width="3.25" customWidth="1"/>
    <col min="41" max="42" width="3.25" style="9" customWidth="1"/>
    <col min="43" max="43" width="3.25" customWidth="1"/>
    <col min="44" max="52" width="2.75" customWidth="1"/>
  </cols>
  <sheetData>
    <row r="1" spans="1:52" ht="27.75" customHeight="1" x14ac:dyDescent="0.15">
      <c r="A1" s="763" t="s">
        <v>122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3"/>
      <c r="AT1" s="3"/>
      <c r="AU1" s="3"/>
      <c r="AV1" s="3"/>
      <c r="AW1" s="3"/>
      <c r="AX1" s="3"/>
      <c r="AY1" s="3"/>
      <c r="AZ1" s="3"/>
    </row>
    <row r="2" spans="1:52" ht="12" customHeight="1" x14ac:dyDescent="0.2">
      <c r="B2" s="7"/>
      <c r="C2" s="3"/>
      <c r="D2" s="7"/>
      <c r="E2" s="7"/>
      <c r="F2" s="3"/>
      <c r="G2" s="7"/>
      <c r="H2" s="7"/>
      <c r="I2" s="7"/>
      <c r="J2" s="7"/>
      <c r="K2" s="7"/>
      <c r="L2" s="3"/>
      <c r="M2" s="7"/>
      <c r="N2" s="7"/>
      <c r="O2" s="3"/>
      <c r="P2" s="7"/>
      <c r="Q2" s="7"/>
      <c r="R2" s="3"/>
      <c r="S2" s="7"/>
      <c r="T2" s="5"/>
      <c r="AE2" s="3"/>
      <c r="AF2" s="7"/>
      <c r="AG2" s="7"/>
      <c r="AH2" s="7"/>
      <c r="AI2" s="7"/>
      <c r="AJ2" s="7"/>
      <c r="AK2" s="3"/>
      <c r="AL2" s="7"/>
      <c r="AM2" s="7"/>
      <c r="AN2" s="3"/>
      <c r="AO2" s="7"/>
      <c r="AP2" s="7"/>
      <c r="AQ2" s="3"/>
      <c r="AR2" s="3"/>
    </row>
    <row r="3" spans="1:52" ht="36" customHeight="1" thickBot="1" x14ac:dyDescent="0.25">
      <c r="A3" s="163"/>
      <c r="B3" s="162" t="s">
        <v>5</v>
      </c>
      <c r="C3" s="1"/>
      <c r="D3" s="10"/>
      <c r="E3" s="8"/>
      <c r="F3" s="1"/>
      <c r="G3" s="10"/>
      <c r="H3" s="10"/>
      <c r="I3" s="10"/>
      <c r="J3" s="10"/>
      <c r="K3" s="10"/>
      <c r="L3" s="2"/>
      <c r="M3" s="10"/>
      <c r="N3" s="10"/>
      <c r="O3" s="2"/>
      <c r="P3" s="10"/>
      <c r="Q3" s="8"/>
      <c r="R3" s="163"/>
      <c r="S3" s="8"/>
      <c r="T3" s="164"/>
      <c r="U3" s="163"/>
      <c r="V3" s="163"/>
      <c r="W3" s="163"/>
      <c r="X3" s="163"/>
      <c r="Y3" s="163"/>
      <c r="Z3" s="163"/>
      <c r="AA3" s="162"/>
      <c r="AB3" s="162"/>
      <c r="AC3" s="162"/>
      <c r="AD3" s="8"/>
      <c r="AE3" s="1"/>
      <c r="AF3" s="10"/>
      <c r="AG3" s="10"/>
      <c r="AH3" s="10"/>
      <c r="AI3" s="10"/>
      <c r="AJ3" s="10"/>
      <c r="AK3" s="2"/>
      <c r="AL3" s="10"/>
      <c r="AM3" s="10"/>
      <c r="AN3" s="2"/>
      <c r="AO3" s="10"/>
      <c r="AP3" s="10"/>
      <c r="AQ3" s="2"/>
      <c r="AR3" s="163"/>
      <c r="AS3" s="163"/>
      <c r="AT3" s="163"/>
      <c r="AU3" s="163"/>
      <c r="AV3" s="163"/>
      <c r="AW3" s="163"/>
      <c r="AX3" s="163"/>
      <c r="AY3" s="163"/>
      <c r="AZ3" s="163"/>
    </row>
    <row r="4" spans="1:52" ht="36" customHeight="1" thickBot="1" x14ac:dyDescent="0.2">
      <c r="B4" s="764" t="s">
        <v>124</v>
      </c>
      <c r="C4" s="765"/>
      <c r="D4" s="766"/>
      <c r="E4" s="767" t="str">
        <f>B5</f>
        <v>落合</v>
      </c>
      <c r="F4" s="768"/>
      <c r="G4" s="768"/>
      <c r="H4" s="769" t="str">
        <f>B6</f>
        <v>SEISEKI</v>
      </c>
      <c r="I4" s="768"/>
      <c r="J4" s="768"/>
      <c r="K4" s="770" t="str">
        <f>B7</f>
        <v>ムスタング</v>
      </c>
      <c r="L4" s="771"/>
      <c r="M4" s="769"/>
      <c r="N4" s="770" t="str">
        <f>B8</f>
        <v>聖ヶ丘</v>
      </c>
      <c r="O4" s="771"/>
      <c r="P4" s="772"/>
      <c r="Q4" s="153" t="s">
        <v>4</v>
      </c>
      <c r="R4" s="11" t="s">
        <v>3</v>
      </c>
      <c r="S4" s="11" t="s">
        <v>2</v>
      </c>
      <c r="T4" s="39" t="s">
        <v>1</v>
      </c>
      <c r="U4" s="12" t="s">
        <v>0</v>
      </c>
      <c r="V4" s="163"/>
      <c r="W4" s="163"/>
      <c r="X4" s="764" t="s">
        <v>125</v>
      </c>
      <c r="Y4" s="765"/>
      <c r="Z4" s="766"/>
      <c r="AA4" s="767" t="str">
        <f>X5</f>
        <v>多摩</v>
      </c>
      <c r="AB4" s="768"/>
      <c r="AC4" s="768"/>
      <c r="AD4" s="769" t="str">
        <f>X6</f>
        <v>東寺方</v>
      </c>
      <c r="AE4" s="768"/>
      <c r="AF4" s="768"/>
      <c r="AG4" s="770" t="str">
        <f>X7</f>
        <v>永山</v>
      </c>
      <c r="AH4" s="771"/>
      <c r="AI4" s="769"/>
      <c r="AJ4" s="770" t="str">
        <f>X8</f>
        <v>鶴牧B</v>
      </c>
      <c r="AK4" s="771"/>
      <c r="AL4" s="772"/>
      <c r="AM4" s="153" t="s">
        <v>4</v>
      </c>
      <c r="AN4" s="11" t="s">
        <v>3</v>
      </c>
      <c r="AO4" s="11" t="s">
        <v>2</v>
      </c>
      <c r="AP4" s="39" t="s">
        <v>1</v>
      </c>
      <c r="AQ4" s="12" t="s">
        <v>0</v>
      </c>
    </row>
    <row r="5" spans="1:52" ht="36" customHeight="1" x14ac:dyDescent="0.15">
      <c r="B5" s="776" t="s">
        <v>118</v>
      </c>
      <c r="C5" s="777"/>
      <c r="D5" s="777"/>
      <c r="E5" s="778"/>
      <c r="F5" s="779"/>
      <c r="G5" s="780"/>
      <c r="H5" s="167">
        <v>1</v>
      </c>
      <c r="I5" s="457" t="s">
        <v>431</v>
      </c>
      <c r="J5" s="233">
        <v>3</v>
      </c>
      <c r="K5" s="167">
        <v>0</v>
      </c>
      <c r="L5" s="457" t="s">
        <v>392</v>
      </c>
      <c r="M5" s="168">
        <v>5</v>
      </c>
      <c r="N5" s="169">
        <v>7</v>
      </c>
      <c r="O5" s="456" t="s">
        <v>394</v>
      </c>
      <c r="P5" s="247">
        <v>2</v>
      </c>
      <c r="Q5" s="355">
        <f>COUNTIF(E5:P5,"〇")*3+COUNTIF(E5:P5,"△")</f>
        <v>3</v>
      </c>
      <c r="R5" s="152">
        <f>E5+H5+K5+N5</f>
        <v>8</v>
      </c>
      <c r="S5" s="353">
        <f>G5+J5+M5+P5</f>
        <v>10</v>
      </c>
      <c r="T5" s="354">
        <f>R5-S5</f>
        <v>-2</v>
      </c>
      <c r="U5" s="378">
        <v>3</v>
      </c>
      <c r="V5" s="163"/>
      <c r="W5" s="163"/>
      <c r="X5" s="776" t="s">
        <v>179</v>
      </c>
      <c r="Y5" s="777"/>
      <c r="Z5" s="777"/>
      <c r="AA5" s="778"/>
      <c r="AB5" s="779"/>
      <c r="AC5" s="780"/>
      <c r="AD5" s="167">
        <v>2</v>
      </c>
      <c r="AE5" s="456" t="s">
        <v>299</v>
      </c>
      <c r="AF5" s="233">
        <v>0</v>
      </c>
      <c r="AG5" s="167">
        <v>2</v>
      </c>
      <c r="AH5" s="457" t="s">
        <v>432</v>
      </c>
      <c r="AI5" s="168">
        <v>2</v>
      </c>
      <c r="AJ5" s="169">
        <v>3</v>
      </c>
      <c r="AK5" s="456" t="s">
        <v>393</v>
      </c>
      <c r="AL5" s="247">
        <v>1</v>
      </c>
      <c r="AM5" s="355">
        <f>COUNTIF(AA5:AL5,"〇")*3+COUNTIF(AA5:AL5,"△")</f>
        <v>7</v>
      </c>
      <c r="AN5" s="152">
        <f>AA5+AD5+AG5+AJ5</f>
        <v>7</v>
      </c>
      <c r="AO5" s="353">
        <f>AC5+AF5+AI5+AL5</f>
        <v>3</v>
      </c>
      <c r="AP5" s="354">
        <f>AN5-AO5</f>
        <v>4</v>
      </c>
      <c r="AQ5" s="378">
        <v>1</v>
      </c>
    </row>
    <row r="6" spans="1:52" ht="36" customHeight="1" x14ac:dyDescent="0.15">
      <c r="B6" s="781" t="s">
        <v>120</v>
      </c>
      <c r="C6" s="782"/>
      <c r="D6" s="783"/>
      <c r="E6" s="190">
        <v>3</v>
      </c>
      <c r="F6" s="175" t="s">
        <v>299</v>
      </c>
      <c r="G6" s="191">
        <v>1</v>
      </c>
      <c r="H6" s="784"/>
      <c r="I6" s="785"/>
      <c r="J6" s="786"/>
      <c r="K6" s="178">
        <v>0</v>
      </c>
      <c r="L6" s="455" t="s">
        <v>392</v>
      </c>
      <c r="M6" s="176">
        <v>1</v>
      </c>
      <c r="N6" s="178">
        <v>4</v>
      </c>
      <c r="O6" s="455" t="s">
        <v>395</v>
      </c>
      <c r="P6" s="236">
        <v>2</v>
      </c>
      <c r="Q6" s="356">
        <f t="shared" ref="Q6:Q8" si="0">COUNTIF(E6:P6,"〇")*3+COUNTIF(E6:P6,"△")</f>
        <v>6</v>
      </c>
      <c r="R6" s="357">
        <f>E6+H6+K6+N6</f>
        <v>7</v>
      </c>
      <c r="S6" s="358">
        <f t="shared" ref="S6:S8" si="1">G6+J6+M6+P6</f>
        <v>4</v>
      </c>
      <c r="T6" s="359">
        <f t="shared" ref="T6:T8" si="2">R6-S6</f>
        <v>3</v>
      </c>
      <c r="U6" s="379">
        <v>2</v>
      </c>
      <c r="V6" s="163"/>
      <c r="W6" s="163"/>
      <c r="X6" s="781" t="s">
        <v>183</v>
      </c>
      <c r="Y6" s="782"/>
      <c r="Z6" s="783"/>
      <c r="AA6" s="190">
        <v>0</v>
      </c>
      <c r="AB6" s="455" t="s">
        <v>300</v>
      </c>
      <c r="AC6" s="191">
        <v>2</v>
      </c>
      <c r="AD6" s="784"/>
      <c r="AE6" s="785"/>
      <c r="AF6" s="786"/>
      <c r="AG6" s="178">
        <v>0</v>
      </c>
      <c r="AH6" s="455" t="s">
        <v>392</v>
      </c>
      <c r="AI6" s="176">
        <v>6</v>
      </c>
      <c r="AJ6" s="178">
        <v>0</v>
      </c>
      <c r="AK6" s="455" t="s">
        <v>392</v>
      </c>
      <c r="AL6" s="236">
        <v>2</v>
      </c>
      <c r="AM6" s="356">
        <f t="shared" ref="AM6:AM8" si="3">COUNTIF(AA6:AL6,"〇")*3+COUNTIF(AA6:AL6,"△")</f>
        <v>0</v>
      </c>
      <c r="AN6" s="357">
        <f t="shared" ref="AN6:AN8" si="4">AA6+AD6+AG6+AJ6</f>
        <v>0</v>
      </c>
      <c r="AO6" s="358">
        <f t="shared" ref="AO6:AO8" si="5">AC6+AF6+AI6+AL6</f>
        <v>10</v>
      </c>
      <c r="AP6" s="359">
        <f t="shared" ref="AP6:AP8" si="6">AN6-AO6</f>
        <v>-10</v>
      </c>
      <c r="AQ6" s="379">
        <v>4</v>
      </c>
    </row>
    <row r="7" spans="1:52" ht="36" customHeight="1" x14ac:dyDescent="0.15">
      <c r="B7" s="781" t="s">
        <v>119</v>
      </c>
      <c r="C7" s="782"/>
      <c r="D7" s="783"/>
      <c r="E7" s="190">
        <v>5</v>
      </c>
      <c r="F7" s="175" t="s">
        <v>299</v>
      </c>
      <c r="G7" s="191">
        <v>0</v>
      </c>
      <c r="H7" s="237">
        <v>1</v>
      </c>
      <c r="I7" s="175" t="s">
        <v>393</v>
      </c>
      <c r="J7" s="191">
        <v>0</v>
      </c>
      <c r="K7" s="787"/>
      <c r="L7" s="788"/>
      <c r="M7" s="789"/>
      <c r="N7" s="178">
        <v>5</v>
      </c>
      <c r="O7" s="455" t="s">
        <v>299</v>
      </c>
      <c r="P7" s="236">
        <v>0</v>
      </c>
      <c r="Q7" s="356">
        <f t="shared" si="0"/>
        <v>9</v>
      </c>
      <c r="R7" s="357">
        <f>E7+H7+K7+N7</f>
        <v>11</v>
      </c>
      <c r="S7" s="358">
        <f t="shared" si="1"/>
        <v>0</v>
      </c>
      <c r="T7" s="359">
        <f t="shared" si="2"/>
        <v>11</v>
      </c>
      <c r="U7" s="379">
        <v>1</v>
      </c>
      <c r="V7" s="163"/>
      <c r="W7" s="163"/>
      <c r="X7" s="781" t="s">
        <v>182</v>
      </c>
      <c r="Y7" s="782"/>
      <c r="Z7" s="783"/>
      <c r="AA7" s="190">
        <v>2</v>
      </c>
      <c r="AB7" s="175" t="s">
        <v>432</v>
      </c>
      <c r="AC7" s="191">
        <v>2</v>
      </c>
      <c r="AD7" s="237">
        <v>6</v>
      </c>
      <c r="AE7" s="455" t="s">
        <v>393</v>
      </c>
      <c r="AF7" s="191">
        <v>0</v>
      </c>
      <c r="AG7" s="787"/>
      <c r="AH7" s="788"/>
      <c r="AI7" s="789"/>
      <c r="AJ7" s="178">
        <v>1</v>
      </c>
      <c r="AK7" s="455" t="s">
        <v>432</v>
      </c>
      <c r="AL7" s="236">
        <v>1</v>
      </c>
      <c r="AM7" s="356">
        <f t="shared" si="3"/>
        <v>5</v>
      </c>
      <c r="AN7" s="357">
        <f t="shared" si="4"/>
        <v>9</v>
      </c>
      <c r="AO7" s="358">
        <f t="shared" si="5"/>
        <v>3</v>
      </c>
      <c r="AP7" s="359">
        <f t="shared" si="6"/>
        <v>6</v>
      </c>
      <c r="AQ7" s="379">
        <v>2</v>
      </c>
    </row>
    <row r="8" spans="1:52" ht="36" customHeight="1" thickBot="1" x14ac:dyDescent="0.2">
      <c r="B8" s="797" t="s">
        <v>202</v>
      </c>
      <c r="C8" s="798"/>
      <c r="D8" s="798"/>
      <c r="E8" s="459">
        <v>2</v>
      </c>
      <c r="F8" s="460" t="s">
        <v>392</v>
      </c>
      <c r="G8" s="461">
        <v>7</v>
      </c>
      <c r="H8" s="462">
        <v>2</v>
      </c>
      <c r="I8" s="460" t="s">
        <v>392</v>
      </c>
      <c r="J8" s="461">
        <v>4</v>
      </c>
      <c r="K8" s="462">
        <v>0</v>
      </c>
      <c r="L8" s="460" t="s">
        <v>300</v>
      </c>
      <c r="M8" s="462">
        <v>5</v>
      </c>
      <c r="N8" s="865"/>
      <c r="O8" s="866"/>
      <c r="P8" s="867"/>
      <c r="Q8" s="360">
        <f t="shared" si="0"/>
        <v>0</v>
      </c>
      <c r="R8" s="361">
        <f>E8+H8+K8+N8</f>
        <v>4</v>
      </c>
      <c r="S8" s="362">
        <f t="shared" si="1"/>
        <v>16</v>
      </c>
      <c r="T8" s="363">
        <f t="shared" si="2"/>
        <v>-12</v>
      </c>
      <c r="U8" s="381">
        <v>4</v>
      </c>
      <c r="V8" s="163"/>
      <c r="W8" s="163"/>
      <c r="X8" s="797" t="s">
        <v>203</v>
      </c>
      <c r="Y8" s="798"/>
      <c r="Z8" s="798"/>
      <c r="AA8" s="459">
        <v>1</v>
      </c>
      <c r="AB8" s="460" t="s">
        <v>392</v>
      </c>
      <c r="AC8" s="461">
        <v>3</v>
      </c>
      <c r="AD8" s="462">
        <v>2</v>
      </c>
      <c r="AE8" s="460" t="s">
        <v>393</v>
      </c>
      <c r="AF8" s="461">
        <v>0</v>
      </c>
      <c r="AG8" s="462">
        <v>1</v>
      </c>
      <c r="AH8" s="462" t="s">
        <v>432</v>
      </c>
      <c r="AI8" s="462">
        <v>1</v>
      </c>
      <c r="AJ8" s="865"/>
      <c r="AK8" s="866"/>
      <c r="AL8" s="867"/>
      <c r="AM8" s="360">
        <f t="shared" si="3"/>
        <v>4</v>
      </c>
      <c r="AN8" s="361">
        <f t="shared" si="4"/>
        <v>4</v>
      </c>
      <c r="AO8" s="362">
        <f t="shared" si="5"/>
        <v>4</v>
      </c>
      <c r="AP8" s="363">
        <f t="shared" si="6"/>
        <v>0</v>
      </c>
      <c r="AQ8" s="381">
        <v>3</v>
      </c>
    </row>
    <row r="9" spans="1:52" ht="36" customHeight="1" thickBot="1" x14ac:dyDescent="0.2">
      <c r="B9" s="239"/>
      <c r="C9" s="240"/>
      <c r="D9" s="239"/>
      <c r="E9" s="239"/>
      <c r="F9" s="240"/>
      <c r="G9" s="239"/>
      <c r="H9" s="239"/>
      <c r="I9" s="239"/>
      <c r="J9" s="239"/>
      <c r="K9" s="239"/>
      <c r="L9" s="241"/>
      <c r="M9" s="239"/>
      <c r="N9" s="239"/>
      <c r="O9" s="240"/>
      <c r="P9" s="239"/>
      <c r="Q9" s="239"/>
      <c r="R9" s="239"/>
      <c r="S9" s="186"/>
      <c r="T9" s="189"/>
      <c r="U9" s="189"/>
      <c r="V9" s="192"/>
      <c r="W9" s="192"/>
      <c r="X9" s="151"/>
      <c r="Y9" s="165"/>
      <c r="Z9" s="165"/>
      <c r="AA9" s="165"/>
      <c r="AB9" s="166"/>
      <c r="AC9" s="161"/>
      <c r="AD9" s="166"/>
      <c r="AE9" s="166"/>
      <c r="AF9" s="166"/>
      <c r="AG9" s="166"/>
      <c r="AH9" s="166"/>
      <c r="AI9" s="161"/>
      <c r="AJ9" s="166"/>
      <c r="AK9" s="166"/>
      <c r="AL9" s="161"/>
      <c r="AM9" s="166"/>
      <c r="AN9" s="166"/>
      <c r="AO9" s="161"/>
      <c r="AP9" s="166"/>
      <c r="AQ9" s="243"/>
    </row>
    <row r="10" spans="1:52" ht="36" customHeight="1" thickBot="1" x14ac:dyDescent="0.2">
      <c r="B10" s="764" t="s">
        <v>126</v>
      </c>
      <c r="C10" s="765"/>
      <c r="D10" s="766"/>
      <c r="E10" s="767" t="str">
        <f>B11</f>
        <v>TKｽﾍﾟﾗｰﾚ</v>
      </c>
      <c r="F10" s="768"/>
      <c r="G10" s="768"/>
      <c r="H10" s="769" t="str">
        <f>B12</f>
        <v>17多摩B</v>
      </c>
      <c r="I10" s="768"/>
      <c r="J10" s="768"/>
      <c r="K10" s="770" t="str">
        <f>B13</f>
        <v>鶴牧A</v>
      </c>
      <c r="L10" s="771"/>
      <c r="M10" s="769"/>
      <c r="N10" s="770" t="str">
        <f>B14</f>
        <v>17多摩A</v>
      </c>
      <c r="O10" s="771"/>
      <c r="P10" s="772"/>
      <c r="Q10" s="153" t="s">
        <v>4</v>
      </c>
      <c r="R10" s="11" t="s">
        <v>3</v>
      </c>
      <c r="S10" s="11" t="s">
        <v>2</v>
      </c>
      <c r="T10" s="39" t="s">
        <v>1</v>
      </c>
      <c r="U10" s="12" t="s">
        <v>0</v>
      </c>
      <c r="V10" s="163"/>
      <c r="W10" s="163"/>
      <c r="X10" s="193"/>
      <c r="Y10" s="151"/>
      <c r="Z10" s="151"/>
      <c r="AA10" s="165"/>
      <c r="AB10" s="165"/>
      <c r="AC10" s="165"/>
      <c r="AD10" s="166"/>
      <c r="AE10" s="161"/>
      <c r="AF10" s="166"/>
      <c r="AG10" s="166"/>
      <c r="AH10" s="166"/>
      <c r="AI10" s="166"/>
      <c r="AJ10" s="166"/>
      <c r="AK10" s="161"/>
      <c r="AL10" s="166"/>
      <c r="AM10" s="166"/>
      <c r="AN10" s="161"/>
      <c r="AO10" s="166"/>
      <c r="AP10" s="166"/>
      <c r="AQ10" s="161"/>
    </row>
    <row r="11" spans="1:52" ht="36" customHeight="1" x14ac:dyDescent="0.15">
      <c r="B11" s="776" t="s">
        <v>180</v>
      </c>
      <c r="C11" s="777"/>
      <c r="D11" s="777"/>
      <c r="E11" s="778"/>
      <c r="F11" s="779"/>
      <c r="G11" s="780"/>
      <c r="H11" s="167">
        <v>5</v>
      </c>
      <c r="I11" s="457" t="s">
        <v>381</v>
      </c>
      <c r="J11" s="233">
        <v>0</v>
      </c>
      <c r="K11" s="167">
        <v>3</v>
      </c>
      <c r="L11" s="457" t="s">
        <v>380</v>
      </c>
      <c r="M11" s="168">
        <v>0</v>
      </c>
      <c r="N11" s="169">
        <v>1</v>
      </c>
      <c r="O11" s="457" t="s">
        <v>324</v>
      </c>
      <c r="P11" s="247">
        <v>0</v>
      </c>
      <c r="Q11" s="355">
        <f>COUNTIF(E11:P11,"〇")*3+COUNTIF(E11:P11,"△")</f>
        <v>9</v>
      </c>
      <c r="R11" s="152">
        <f>E11+H11+K11+N11</f>
        <v>9</v>
      </c>
      <c r="S11" s="353">
        <f>G11+J11+M11+P11</f>
        <v>0</v>
      </c>
      <c r="T11" s="354">
        <f>R11-S11</f>
        <v>9</v>
      </c>
      <c r="U11" s="378">
        <v>1</v>
      </c>
      <c r="V11" s="163"/>
      <c r="W11" s="163"/>
      <c r="X11" s="193"/>
      <c r="Y11" s="151"/>
      <c r="Z11" s="151"/>
      <c r="AA11" s="165"/>
      <c r="AB11" s="165"/>
      <c r="AC11" s="165"/>
      <c r="AD11" s="166"/>
      <c r="AE11" s="161"/>
      <c r="AF11" s="166"/>
      <c r="AG11" s="166"/>
      <c r="AH11" s="166"/>
      <c r="AI11" s="166"/>
      <c r="AJ11" s="166"/>
      <c r="AK11" s="161"/>
      <c r="AL11" s="166"/>
      <c r="AM11" s="166"/>
      <c r="AN11" s="161"/>
      <c r="AO11" s="166"/>
      <c r="AP11" s="166"/>
      <c r="AQ11" s="161"/>
    </row>
    <row r="12" spans="1:52" ht="36" customHeight="1" x14ac:dyDescent="0.15">
      <c r="B12" s="781" t="s">
        <v>206</v>
      </c>
      <c r="C12" s="782"/>
      <c r="D12" s="783"/>
      <c r="E12" s="190">
        <v>0</v>
      </c>
      <c r="F12" s="175" t="s">
        <v>382</v>
      </c>
      <c r="G12" s="191">
        <v>5</v>
      </c>
      <c r="H12" s="787"/>
      <c r="I12" s="868"/>
      <c r="J12" s="789"/>
      <c r="K12" s="178">
        <v>0</v>
      </c>
      <c r="L12" s="471" t="s">
        <v>325</v>
      </c>
      <c r="M12" s="176">
        <v>5</v>
      </c>
      <c r="N12" s="178">
        <v>0</v>
      </c>
      <c r="O12" s="455" t="s">
        <v>378</v>
      </c>
      <c r="P12" s="236">
        <v>3</v>
      </c>
      <c r="Q12" s="356">
        <f t="shared" ref="Q12:Q14" si="7">COUNTIF(E12:P12,"〇")*3+COUNTIF(E12:P12,"△")</f>
        <v>0</v>
      </c>
      <c r="R12" s="357">
        <f t="shared" ref="R12:R14" si="8">E12+H12+K12+N12</f>
        <v>0</v>
      </c>
      <c r="S12" s="358">
        <f t="shared" ref="S12:S14" si="9">G12+J12+M12+P12</f>
        <v>13</v>
      </c>
      <c r="T12" s="359">
        <f t="shared" ref="T12:T14" si="10">R12-S12</f>
        <v>-13</v>
      </c>
      <c r="U12" s="379">
        <v>4</v>
      </c>
      <c r="V12" s="163"/>
      <c r="W12" s="163"/>
      <c r="X12" s="193"/>
      <c r="Y12" s="151"/>
      <c r="Z12" s="151"/>
      <c r="AA12" s="165"/>
      <c r="AB12" s="165"/>
      <c r="AC12" s="165"/>
      <c r="AD12" s="166"/>
      <c r="AE12" s="161"/>
      <c r="AF12" s="166"/>
      <c r="AG12" s="166"/>
      <c r="AH12" s="166"/>
      <c r="AI12" s="166"/>
      <c r="AJ12" s="166"/>
      <c r="AK12" s="161"/>
      <c r="AL12" s="166"/>
      <c r="AM12" s="166"/>
      <c r="AN12" s="161"/>
      <c r="AO12" s="166"/>
      <c r="AP12" s="166"/>
      <c r="AQ12" s="161"/>
    </row>
    <row r="13" spans="1:52" ht="36" customHeight="1" x14ac:dyDescent="0.15">
      <c r="B13" s="781" t="s">
        <v>201</v>
      </c>
      <c r="C13" s="782"/>
      <c r="D13" s="783"/>
      <c r="E13" s="190">
        <v>0</v>
      </c>
      <c r="F13" s="455" t="s">
        <v>378</v>
      </c>
      <c r="G13" s="191">
        <v>3</v>
      </c>
      <c r="H13" s="237">
        <v>5</v>
      </c>
      <c r="I13" s="469" t="s">
        <v>324</v>
      </c>
      <c r="J13" s="191">
        <v>0</v>
      </c>
      <c r="K13" s="787"/>
      <c r="L13" s="788"/>
      <c r="M13" s="789"/>
      <c r="N13" s="178">
        <v>0</v>
      </c>
      <c r="O13" s="455" t="s">
        <v>378</v>
      </c>
      <c r="P13" s="236">
        <v>2</v>
      </c>
      <c r="Q13" s="356">
        <f t="shared" si="7"/>
        <v>3</v>
      </c>
      <c r="R13" s="357">
        <f t="shared" si="8"/>
        <v>5</v>
      </c>
      <c r="S13" s="358">
        <f t="shared" si="9"/>
        <v>5</v>
      </c>
      <c r="T13" s="359">
        <f t="shared" si="10"/>
        <v>0</v>
      </c>
      <c r="U13" s="379">
        <v>3</v>
      </c>
      <c r="V13" s="163"/>
      <c r="W13" s="163"/>
      <c r="X13" s="193"/>
      <c r="Y13" s="151"/>
      <c r="Z13" s="151"/>
      <c r="AA13" s="165"/>
      <c r="AB13" s="165"/>
      <c r="AC13" s="165"/>
      <c r="AD13" s="166"/>
      <c r="AE13" s="161"/>
      <c r="AF13" s="166"/>
      <c r="AG13" s="166"/>
      <c r="AH13" s="166"/>
      <c r="AI13" s="166"/>
      <c r="AJ13" s="166"/>
      <c r="AK13" s="161"/>
      <c r="AL13" s="166"/>
      <c r="AM13" s="166"/>
      <c r="AN13" s="161"/>
      <c r="AO13" s="166"/>
      <c r="AP13" s="166"/>
      <c r="AQ13" s="161"/>
    </row>
    <row r="14" spans="1:52" s="4" customFormat="1" ht="36" customHeight="1" thickBot="1" x14ac:dyDescent="0.2">
      <c r="B14" s="797" t="s">
        <v>205</v>
      </c>
      <c r="C14" s="798"/>
      <c r="D14" s="798"/>
      <c r="E14" s="459">
        <v>0</v>
      </c>
      <c r="F14" s="460" t="s">
        <v>326</v>
      </c>
      <c r="G14" s="461">
        <v>1</v>
      </c>
      <c r="H14" s="462">
        <v>3</v>
      </c>
      <c r="I14" s="475" t="s">
        <v>381</v>
      </c>
      <c r="J14" s="461">
        <v>0</v>
      </c>
      <c r="K14" s="462">
        <v>2</v>
      </c>
      <c r="L14" s="462" t="s">
        <v>380</v>
      </c>
      <c r="M14" s="462">
        <v>0</v>
      </c>
      <c r="N14" s="865"/>
      <c r="O14" s="866"/>
      <c r="P14" s="867"/>
      <c r="Q14" s="360">
        <f t="shared" si="7"/>
        <v>6</v>
      </c>
      <c r="R14" s="361">
        <f t="shared" si="8"/>
        <v>5</v>
      </c>
      <c r="S14" s="362">
        <f t="shared" si="9"/>
        <v>1</v>
      </c>
      <c r="T14" s="363">
        <f t="shared" si="10"/>
        <v>4</v>
      </c>
      <c r="U14" s="381">
        <v>2</v>
      </c>
      <c r="V14" s="163"/>
      <c r="W14" s="163"/>
      <c r="X14" s="193"/>
      <c r="Y14" s="151"/>
      <c r="Z14" s="151"/>
      <c r="AA14" s="165"/>
      <c r="AB14" s="165"/>
      <c r="AC14" s="165"/>
      <c r="AD14" s="166"/>
      <c r="AE14" s="161"/>
      <c r="AF14" s="166"/>
      <c r="AG14" s="166"/>
      <c r="AH14" s="166"/>
      <c r="AI14" s="166"/>
      <c r="AJ14" s="166"/>
      <c r="AK14" s="161"/>
      <c r="AL14" s="166"/>
      <c r="AM14" s="166"/>
      <c r="AN14" s="161"/>
      <c r="AO14" s="166"/>
      <c r="AP14" s="166"/>
      <c r="AQ14" s="161"/>
    </row>
    <row r="15" spans="1:52" ht="36" customHeight="1" x14ac:dyDescent="0.15">
      <c r="B15" s="382"/>
      <c r="C15" s="187"/>
      <c r="D15" s="186"/>
      <c r="E15" s="186"/>
      <c r="F15" s="187"/>
      <c r="G15" s="186"/>
      <c r="H15" s="186"/>
      <c r="I15" s="186"/>
      <c r="J15" s="186"/>
      <c r="K15" s="186"/>
      <c r="L15" s="188"/>
      <c r="M15" s="186"/>
      <c r="N15" s="186"/>
      <c r="O15" s="187"/>
      <c r="P15" s="186"/>
      <c r="Q15" s="186"/>
      <c r="R15" s="186"/>
      <c r="S15" s="186"/>
      <c r="T15" s="189"/>
      <c r="U15" s="189"/>
      <c r="V15" s="192"/>
      <c r="W15" s="192"/>
      <c r="X15" s="193"/>
      <c r="Y15" s="151"/>
      <c r="Z15" s="151"/>
      <c r="AA15" s="165"/>
      <c r="AB15" s="165"/>
      <c r="AC15" s="165"/>
      <c r="AD15" s="166"/>
      <c r="AE15" s="161"/>
      <c r="AF15" s="166"/>
      <c r="AG15" s="166"/>
      <c r="AH15" s="166"/>
      <c r="AI15" s="166"/>
      <c r="AJ15" s="166"/>
      <c r="AK15" s="161"/>
      <c r="AL15" s="166"/>
      <c r="AM15" s="166"/>
      <c r="AN15" s="161"/>
      <c r="AO15" s="166"/>
      <c r="AP15" s="166"/>
      <c r="AQ15" s="161"/>
    </row>
    <row r="16" spans="1:52" ht="36" customHeight="1" x14ac:dyDescent="0.15">
      <c r="B16" s="186"/>
      <c r="C16" s="187"/>
      <c r="D16" s="186"/>
      <c r="E16" s="186"/>
      <c r="F16" s="187"/>
      <c r="G16" s="186"/>
      <c r="H16" s="186"/>
      <c r="I16" s="186"/>
      <c r="J16" s="186"/>
      <c r="K16" s="186"/>
      <c r="L16" s="188"/>
      <c r="M16" s="186"/>
      <c r="N16" s="186"/>
      <c r="O16" s="187"/>
      <c r="P16" s="186"/>
      <c r="Q16" s="186"/>
      <c r="R16" s="186"/>
      <c r="S16" s="186"/>
      <c r="T16" s="189"/>
      <c r="U16" s="189"/>
      <c r="V16" s="192"/>
      <c r="W16" s="192"/>
      <c r="X16" s="193"/>
      <c r="Y16" s="151"/>
      <c r="Z16" s="151"/>
      <c r="AA16" s="165"/>
      <c r="AB16" s="165"/>
      <c r="AC16" s="165"/>
      <c r="AD16" s="166"/>
      <c r="AE16" s="161"/>
      <c r="AF16" s="166"/>
      <c r="AG16" s="166"/>
      <c r="AH16" s="166"/>
      <c r="AI16" s="166"/>
      <c r="AJ16" s="166"/>
      <c r="AK16" s="161"/>
      <c r="AL16" s="166"/>
      <c r="AM16" s="166"/>
      <c r="AN16" s="161"/>
      <c r="AO16" s="166"/>
      <c r="AP16" s="166"/>
      <c r="AQ16" s="161"/>
    </row>
    <row r="17" spans="1:52" ht="36" customHeight="1" x14ac:dyDescent="0.15">
      <c r="A17" s="203"/>
      <c r="B17" s="195"/>
      <c r="C17" s="196"/>
      <c r="D17" s="195"/>
      <c r="E17" s="195"/>
      <c r="F17" s="196"/>
      <c r="G17" s="195"/>
      <c r="H17" s="195"/>
      <c r="I17" s="195"/>
      <c r="J17" s="195"/>
      <c r="K17" s="195"/>
      <c r="L17" s="196"/>
      <c r="M17" s="195"/>
      <c r="N17" s="195"/>
      <c r="O17" s="196"/>
      <c r="P17" s="195"/>
      <c r="Q17" s="197"/>
      <c r="R17" s="198"/>
      <c r="S17" s="197"/>
      <c r="T17" s="199"/>
      <c r="U17" s="200"/>
      <c r="V17" s="201"/>
      <c r="W17" s="201"/>
      <c r="X17" s="202"/>
      <c r="Y17" s="203"/>
      <c r="Z17" s="203"/>
      <c r="AA17" s="817"/>
      <c r="AB17" s="817"/>
      <c r="AC17" s="817"/>
      <c r="AD17" s="807"/>
      <c r="AE17" s="807"/>
      <c r="AF17" s="807"/>
      <c r="AG17" s="204"/>
      <c r="AH17" s="204"/>
      <c r="AI17" s="204"/>
      <c r="AJ17" s="807"/>
      <c r="AK17" s="807"/>
      <c r="AL17" s="807"/>
      <c r="AM17" s="807"/>
      <c r="AN17" s="807"/>
      <c r="AO17" s="807"/>
      <c r="AP17" s="807"/>
      <c r="AQ17" s="807"/>
      <c r="AR17" s="203"/>
      <c r="AS17" s="203"/>
      <c r="AT17" s="203"/>
      <c r="AU17" s="203"/>
      <c r="AV17" s="203"/>
      <c r="AW17" s="203"/>
      <c r="AX17" s="203"/>
      <c r="AY17" s="203"/>
      <c r="AZ17" s="203"/>
    </row>
    <row r="19" spans="1:52" ht="18" thickBot="1" x14ac:dyDescent="0.2">
      <c r="G19" s="30" t="s">
        <v>23</v>
      </c>
      <c r="H19"/>
      <c r="J19"/>
      <c r="L19" s="9"/>
      <c r="M19"/>
      <c r="Q19"/>
      <c r="R19" s="9"/>
      <c r="S19"/>
      <c r="T19"/>
      <c r="U19" s="9"/>
      <c r="V19" s="6"/>
      <c r="AD19"/>
      <c r="AG19"/>
      <c r="AL19"/>
      <c r="AM19"/>
      <c r="AN19" s="9"/>
      <c r="AO19"/>
      <c r="AP19"/>
      <c r="AQ19" s="9"/>
    </row>
    <row r="20" spans="1:52" ht="18" thickTop="1" x14ac:dyDescent="0.15">
      <c r="B20"/>
      <c r="C20" s="9"/>
      <c r="D20" s="246"/>
      <c r="E20"/>
      <c r="F20" s="9"/>
      <c r="G20" s="246"/>
      <c r="H20" s="205"/>
      <c r="I20"/>
      <c r="K20"/>
      <c r="L20" s="9"/>
      <c r="M20"/>
      <c r="N20"/>
      <c r="Q20"/>
      <c r="S20" s="809" t="s">
        <v>602</v>
      </c>
      <c r="T20" s="810"/>
      <c r="U20" s="810"/>
      <c r="V20" s="810"/>
      <c r="W20" s="810"/>
      <c r="X20" s="810"/>
      <c r="Y20" s="810"/>
      <c r="Z20" s="811"/>
      <c r="AB20" s="206"/>
      <c r="AC20" s="206"/>
      <c r="AD20" s="206"/>
      <c r="AE20" s="206"/>
      <c r="AF20" s="206"/>
      <c r="AG20" s="206"/>
      <c r="AH20" s="32"/>
      <c r="AI20" s="32"/>
      <c r="AJ20" s="32"/>
      <c r="AK20" s="32"/>
      <c r="AL20" s="32"/>
      <c r="AM20"/>
      <c r="AO20" s="32"/>
      <c r="AP20"/>
    </row>
    <row r="21" spans="1:52" ht="18" thickBot="1" x14ac:dyDescent="0.2">
      <c r="B21"/>
      <c r="C21" s="9"/>
      <c r="D21" s="32"/>
      <c r="E21"/>
      <c r="F21" s="9"/>
      <c r="G21" s="32"/>
      <c r="H21" s="32"/>
      <c r="I21" s="31"/>
      <c r="J21" s="31"/>
      <c r="K21" s="31"/>
      <c r="L21" s="31"/>
      <c r="M21" s="31"/>
      <c r="N21" s="31"/>
      <c r="O21" s="31"/>
      <c r="P21" s="33"/>
      <c r="Q21" s="33"/>
      <c r="S21" s="812"/>
      <c r="T21" s="813"/>
      <c r="U21" s="813"/>
      <c r="V21" s="813"/>
      <c r="W21" s="813"/>
      <c r="X21" s="813"/>
      <c r="Y21" s="813"/>
      <c r="Z21" s="814"/>
      <c r="AA21" s="32"/>
      <c r="AB21" s="32"/>
      <c r="AC21" s="32"/>
      <c r="AD21" s="32"/>
      <c r="AE21" s="32"/>
      <c r="AF21" s="33"/>
      <c r="AG21" s="33"/>
      <c r="AH21" s="33"/>
      <c r="AI21" s="33"/>
      <c r="AJ21" s="33"/>
      <c r="AK21" s="33"/>
      <c r="AM21"/>
      <c r="AP21"/>
    </row>
    <row r="22" spans="1:52" ht="18" thickTop="1" x14ac:dyDescent="0.15">
      <c r="B22"/>
      <c r="C22" s="9"/>
      <c r="E22"/>
      <c r="F22" s="9"/>
      <c r="H22"/>
      <c r="I22" s="31"/>
      <c r="J22" s="31"/>
      <c r="K22" s="31"/>
      <c r="L22" s="31"/>
      <c r="M22" s="31"/>
      <c r="N22" s="406"/>
      <c r="O22" s="410"/>
      <c r="P22" s="410"/>
      <c r="Q22" s="413"/>
      <c r="R22" s="413"/>
      <c r="S22" s="414"/>
      <c r="T22" s="410"/>
      <c r="U22" s="410"/>
      <c r="V22" s="736"/>
      <c r="W22" s="384"/>
      <c r="X22" s="33"/>
      <c r="Y22" s="33"/>
      <c r="Z22" s="32"/>
      <c r="AA22" s="36"/>
      <c r="AB22" s="36"/>
      <c r="AC22" s="36"/>
      <c r="AD22" s="36"/>
      <c r="AE22" s="36"/>
      <c r="AF22" s="36"/>
      <c r="AG22" s="36"/>
      <c r="AH22" s="36"/>
      <c r="AI22" s="207" t="s">
        <v>22</v>
      </c>
      <c r="AJ22" s="36"/>
      <c r="AK22" s="208"/>
      <c r="AL22"/>
      <c r="AM22"/>
      <c r="AO22"/>
      <c r="AP22"/>
    </row>
    <row r="23" spans="1:52" ht="18" thickBot="1" x14ac:dyDescent="0.2">
      <c r="B23"/>
      <c r="C23" s="9"/>
      <c r="E23"/>
      <c r="F23" s="9"/>
      <c r="H23"/>
      <c r="I23" s="35"/>
      <c r="J23" s="35"/>
      <c r="K23" s="35"/>
      <c r="L23" s="36"/>
      <c r="M23" s="121" t="s">
        <v>22</v>
      </c>
      <c r="N23" s="737"/>
      <c r="O23" s="737"/>
      <c r="P23" s="737"/>
      <c r="Q23" s="737"/>
      <c r="R23" s="737"/>
      <c r="S23" s="738"/>
      <c r="T23" s="737"/>
      <c r="U23" s="737"/>
      <c r="V23" s="739"/>
      <c r="W23" s="385"/>
      <c r="X23" s="209"/>
      <c r="Y23" s="36"/>
      <c r="Z23" s="36"/>
      <c r="AA23" s="36"/>
      <c r="AB23" s="36"/>
      <c r="AC23" s="36"/>
      <c r="AD23" s="36"/>
      <c r="AE23" s="386"/>
      <c r="AF23" s="36"/>
      <c r="AG23" s="36"/>
      <c r="AH23" s="36"/>
      <c r="AI23" s="210"/>
      <c r="AJ23" s="210"/>
      <c r="AK23" s="210"/>
      <c r="AL23" s="34"/>
      <c r="AM23"/>
      <c r="AO23" s="34"/>
      <c r="AP23"/>
    </row>
    <row r="24" spans="1:52" ht="17.25" customHeight="1" x14ac:dyDescent="0.15">
      <c r="B24"/>
      <c r="C24" s="9"/>
      <c r="D24" s="34"/>
      <c r="E24"/>
      <c r="F24" s="9"/>
      <c r="G24" s="34"/>
      <c r="H24" s="34"/>
      <c r="I24" s="31"/>
      <c r="J24" s="406"/>
      <c r="K24" s="406"/>
      <c r="L24" s="388"/>
      <c r="M24" s="607">
        <v>2</v>
      </c>
      <c r="N24" s="338"/>
      <c r="O24" s="338"/>
      <c r="P24" s="338"/>
      <c r="Q24" s="338"/>
      <c r="R24" s="338"/>
      <c r="S24" s="338"/>
      <c r="T24" s="338"/>
      <c r="U24" s="338"/>
      <c r="V24" s="838">
        <v>68</v>
      </c>
      <c r="W24" s="840"/>
      <c r="X24" s="146"/>
      <c r="Y24" s="145"/>
      <c r="Z24" s="145"/>
      <c r="AA24" s="145"/>
      <c r="AB24" s="145"/>
      <c r="AC24" s="145"/>
      <c r="AD24" s="145"/>
      <c r="AE24" s="338"/>
      <c r="AF24" s="616">
        <v>0</v>
      </c>
      <c r="AG24" s="338"/>
      <c r="AH24" s="338"/>
      <c r="AI24" s="388"/>
      <c r="AJ24"/>
      <c r="AL24"/>
      <c r="AM24"/>
      <c r="AO24"/>
      <c r="AP24"/>
    </row>
    <row r="25" spans="1:52" ht="17.25" customHeight="1" x14ac:dyDescent="0.15">
      <c r="B25"/>
      <c r="C25" s="9"/>
      <c r="E25"/>
      <c r="F25" s="9"/>
      <c r="H25"/>
      <c r="I25" s="31"/>
      <c r="J25" s="406"/>
      <c r="K25" s="406"/>
      <c r="L25" s="338"/>
      <c r="M25" s="607"/>
      <c r="N25" s="338"/>
      <c r="O25" s="338"/>
      <c r="P25" s="338"/>
      <c r="Q25" s="338"/>
      <c r="S25" s="211" t="s">
        <v>22</v>
      </c>
      <c r="T25" s="211"/>
      <c r="U25" s="806" t="s">
        <v>601</v>
      </c>
      <c r="V25" s="806"/>
      <c r="W25" s="806"/>
      <c r="X25" s="806"/>
      <c r="Y25" s="211"/>
      <c r="Z25" s="211"/>
      <c r="AB25" s="210"/>
      <c r="AC25" s="210"/>
      <c r="AD25" s="210"/>
      <c r="AE25" s="338"/>
      <c r="AF25" s="616"/>
      <c r="AG25" s="339"/>
      <c r="AH25" s="339"/>
      <c r="AI25" s="339"/>
      <c r="AJ25"/>
      <c r="AL25"/>
      <c r="AM25"/>
      <c r="AO25"/>
      <c r="AP25"/>
    </row>
    <row r="26" spans="1:52" ht="17.25" customHeight="1" x14ac:dyDescent="0.15">
      <c r="B26"/>
      <c r="C26" s="9"/>
      <c r="E26"/>
      <c r="F26" s="9"/>
      <c r="H26"/>
      <c r="I26" s="35"/>
      <c r="J26" s="407"/>
      <c r="K26" s="407"/>
      <c r="L26" s="339"/>
      <c r="M26" s="608"/>
      <c r="N26" s="339"/>
      <c r="O26" s="727"/>
      <c r="P26" s="728"/>
      <c r="Q26" s="728"/>
      <c r="R26" s="728"/>
      <c r="S26" s="728"/>
      <c r="T26" s="729"/>
      <c r="U26" s="729"/>
      <c r="V26" s="730"/>
      <c r="W26" s="388"/>
      <c r="X26" s="419"/>
      <c r="Y26" s="420"/>
      <c r="Z26" s="420"/>
      <c r="AA26" s="420"/>
      <c r="AB26" s="420"/>
      <c r="AC26" s="420"/>
      <c r="AD26" s="420"/>
      <c r="AE26" s="340"/>
      <c r="AF26" s="617"/>
      <c r="AG26" s="338"/>
      <c r="AH26" s="338"/>
      <c r="AI26" s="338"/>
      <c r="AJ26" s="34"/>
      <c r="AL26"/>
      <c r="AM26"/>
      <c r="AO26"/>
      <c r="AP26"/>
      <c r="AW26" s="818"/>
      <c r="AX26" s="819"/>
    </row>
    <row r="27" spans="1:52" ht="17.25" customHeight="1" x14ac:dyDescent="0.15">
      <c r="B27"/>
      <c r="C27" s="9"/>
      <c r="D27" s="34"/>
      <c r="E27"/>
      <c r="F27" s="9"/>
      <c r="G27" s="34"/>
      <c r="H27" s="34"/>
      <c r="I27" s="31"/>
      <c r="J27" s="406"/>
      <c r="K27" s="406"/>
      <c r="L27" s="338"/>
      <c r="M27" s="607"/>
      <c r="N27" s="338">
        <v>0</v>
      </c>
      <c r="O27" s="731"/>
      <c r="P27" s="732"/>
      <c r="Q27" s="732"/>
      <c r="R27" s="338"/>
      <c r="S27" s="339" t="s">
        <v>22</v>
      </c>
      <c r="T27" s="339"/>
      <c r="U27" s="339"/>
      <c r="V27" s="838">
        <v>67</v>
      </c>
      <c r="W27" s="852"/>
      <c r="X27" s="388"/>
      <c r="Y27" s="338"/>
      <c r="Z27" s="338"/>
      <c r="AA27" s="338"/>
      <c r="AB27" s="338"/>
      <c r="AC27" s="338"/>
      <c r="AD27" s="421"/>
      <c r="AE27" s="338">
        <v>0</v>
      </c>
      <c r="AF27" s="616"/>
      <c r="AG27" s="338"/>
      <c r="AH27" s="338"/>
      <c r="AI27" s="388"/>
      <c r="AJ27"/>
      <c r="AL27"/>
      <c r="AM27"/>
      <c r="AO27"/>
      <c r="AP27"/>
    </row>
    <row r="28" spans="1:52" ht="17.25" customHeight="1" thickBot="1" x14ac:dyDescent="0.2">
      <c r="B28"/>
      <c r="C28" s="9"/>
      <c r="E28"/>
      <c r="F28" s="9"/>
      <c r="H28"/>
      <c r="I28" s="121" t="s">
        <v>22</v>
      </c>
      <c r="J28" s="646"/>
      <c r="K28" s="646"/>
      <c r="L28" s="647"/>
      <c r="M28" s="609"/>
      <c r="N28" s="383"/>
      <c r="O28" s="733"/>
      <c r="P28" s="734"/>
      <c r="Q28" s="735"/>
      <c r="R28" s="417"/>
      <c r="S28" s="418"/>
      <c r="T28" s="418"/>
      <c r="U28" s="418"/>
      <c r="V28" s="869" t="s">
        <v>599</v>
      </c>
      <c r="W28" s="869"/>
      <c r="X28" s="215"/>
      <c r="Y28" s="215"/>
      <c r="Z28" s="215"/>
      <c r="AA28" s="121"/>
      <c r="AB28" s="387"/>
      <c r="AC28" s="217"/>
      <c r="AD28" s="422"/>
      <c r="AE28" s="409"/>
      <c r="AF28" s="618"/>
      <c r="AG28" s="619"/>
      <c r="AH28" s="619"/>
      <c r="AI28" s="620"/>
      <c r="AJ28"/>
      <c r="AL28"/>
      <c r="AM28"/>
      <c r="AO28"/>
      <c r="AP28"/>
    </row>
    <row r="29" spans="1:52" ht="17.25" customHeight="1" x14ac:dyDescent="0.15">
      <c r="B29"/>
      <c r="C29" s="9"/>
      <c r="D29" s="41"/>
      <c r="E29"/>
      <c r="F29" s="9"/>
      <c r="G29" s="41"/>
      <c r="H29" s="341"/>
      <c r="I29" s="643">
        <v>2</v>
      </c>
      <c r="J29" s="612"/>
      <c r="K29" s="394"/>
      <c r="L29" s="394"/>
      <c r="M29" s="838">
        <v>65</v>
      </c>
      <c r="N29" s="838"/>
      <c r="O29" s="643"/>
      <c r="P29" s="394"/>
      <c r="Q29" s="628"/>
      <c r="R29" s="643">
        <v>0</v>
      </c>
      <c r="S29" s="394"/>
      <c r="T29" s="40"/>
      <c r="U29" s="40"/>
      <c r="V29" s="218"/>
      <c r="W29" s="218"/>
      <c r="X29" s="218"/>
      <c r="Y29" s="218"/>
      <c r="Z29" s="218"/>
      <c r="AA29" s="218">
        <v>0</v>
      </c>
      <c r="AB29" s="614"/>
      <c r="AC29" s="648"/>
      <c r="AD29" s="648"/>
      <c r="AE29" s="839">
        <v>66</v>
      </c>
      <c r="AF29" s="838"/>
      <c r="AG29" s="643"/>
      <c r="AH29" s="394"/>
      <c r="AI29" s="628"/>
      <c r="AJ29" s="643">
        <v>1</v>
      </c>
      <c r="AK29" s="394"/>
      <c r="AL29" s="40"/>
      <c r="AM29" s="218"/>
      <c r="AO29" s="40"/>
      <c r="AP29" s="218"/>
    </row>
    <row r="30" spans="1:52" ht="17.25" customHeight="1" thickBot="1" x14ac:dyDescent="0.2">
      <c r="B30"/>
      <c r="C30" s="9"/>
      <c r="D30" s="121" t="s">
        <v>22</v>
      </c>
      <c r="E30"/>
      <c r="F30" s="9"/>
      <c r="G30" s="121" t="s">
        <v>22</v>
      </c>
      <c r="H30" s="393"/>
      <c r="I30" s="393"/>
      <c r="J30" s="613"/>
      <c r="K30" s="615"/>
      <c r="L30" s="207"/>
      <c r="M30" s="219"/>
      <c r="N30" s="214"/>
      <c r="O30" s="121"/>
      <c r="P30" s="602"/>
      <c r="Q30" s="627"/>
      <c r="R30" s="626"/>
      <c r="S30" s="387"/>
      <c r="T30" s="207"/>
      <c r="U30" s="219"/>
      <c r="V30" s="214"/>
      <c r="W30" s="214"/>
      <c r="X30" s="214"/>
      <c r="Y30" s="121"/>
      <c r="Z30" s="219"/>
      <c r="AA30" s="219"/>
      <c r="AB30" s="613"/>
      <c r="AC30" s="615"/>
      <c r="AD30" s="207"/>
      <c r="AE30" s="219"/>
      <c r="AF30" s="214"/>
      <c r="AG30" s="121"/>
      <c r="AH30" s="602"/>
      <c r="AI30" s="603"/>
      <c r="AJ30" s="408"/>
      <c r="AK30" s="387"/>
      <c r="AL30" s="207"/>
      <c r="AM30" s="214"/>
      <c r="AO30" s="207" t="s">
        <v>22</v>
      </c>
      <c r="AP30" s="214"/>
    </row>
    <row r="31" spans="1:52" ht="17.25" customHeight="1" x14ac:dyDescent="0.15">
      <c r="B31"/>
      <c r="C31" s="9"/>
      <c r="D31" s="218"/>
      <c r="E31"/>
      <c r="F31" s="9"/>
      <c r="G31" s="399">
        <v>0</v>
      </c>
      <c r="H31" s="220"/>
      <c r="I31" s="838">
        <v>61</v>
      </c>
      <c r="J31" s="838"/>
      <c r="K31" s="332"/>
      <c r="L31" s="612">
        <v>3</v>
      </c>
      <c r="M31" s="624"/>
      <c r="N31" s="332"/>
      <c r="O31" s="628">
        <v>3</v>
      </c>
      <c r="P31" s="624"/>
      <c r="Q31" s="838">
        <v>62</v>
      </c>
      <c r="R31" s="838"/>
      <c r="S31" s="337"/>
      <c r="T31" s="399">
        <v>1</v>
      </c>
      <c r="U31" s="218"/>
      <c r="V31" s="218"/>
      <c r="W31" s="218"/>
      <c r="X31" s="218"/>
      <c r="Y31" s="218">
        <v>0</v>
      </c>
      <c r="Z31" s="141"/>
      <c r="AA31" s="839">
        <v>63</v>
      </c>
      <c r="AB31" s="838"/>
      <c r="AC31" s="332"/>
      <c r="AD31" s="612">
        <v>2</v>
      </c>
      <c r="AE31" s="624"/>
      <c r="AF31" s="332"/>
      <c r="AG31" s="628">
        <v>3</v>
      </c>
      <c r="AH31" s="624"/>
      <c r="AI31" s="838">
        <v>64</v>
      </c>
      <c r="AJ31" s="838"/>
      <c r="AK31" s="337"/>
      <c r="AL31" s="399">
        <v>0</v>
      </c>
      <c r="AM31" s="218"/>
      <c r="AO31" s="218"/>
      <c r="AP31" s="218"/>
    </row>
    <row r="32" spans="1:52" ht="17.25" customHeight="1" x14ac:dyDescent="0.15">
      <c r="B32"/>
      <c r="C32" s="9"/>
      <c r="D32" s="223"/>
      <c r="E32"/>
      <c r="F32" s="9"/>
      <c r="G32" s="226"/>
      <c r="H32" s="224"/>
      <c r="I32" s="333"/>
      <c r="J32" s="333"/>
      <c r="K32" s="334"/>
      <c r="L32" s="629"/>
      <c r="M32" s="333"/>
      <c r="N32" s="414"/>
      <c r="O32" s="630"/>
      <c r="P32" s="226"/>
      <c r="Q32" s="333"/>
      <c r="R32" s="333"/>
      <c r="S32" s="227"/>
      <c r="T32" s="226"/>
      <c r="U32" s="223"/>
      <c r="V32" s="223"/>
      <c r="W32" s="223"/>
      <c r="X32" s="223"/>
      <c r="Y32" s="226"/>
      <c r="Z32" s="224"/>
      <c r="AA32" s="223"/>
      <c r="AB32" s="223"/>
      <c r="AC32" s="334"/>
      <c r="AD32" s="605"/>
      <c r="AE32" s="333"/>
      <c r="AF32" s="414"/>
      <c r="AG32" s="630"/>
      <c r="AH32" s="226"/>
      <c r="AI32" s="333"/>
      <c r="AJ32" s="333"/>
      <c r="AK32" s="227"/>
      <c r="AL32" s="226"/>
      <c r="AM32" s="223"/>
      <c r="AO32" s="223"/>
      <c r="AP32" s="223"/>
    </row>
    <row r="33" spans="2:42" ht="17.25" customHeight="1" x14ac:dyDescent="0.15">
      <c r="B33"/>
      <c r="C33" s="9"/>
      <c r="D33"/>
      <c r="E33"/>
      <c r="F33" s="9"/>
      <c r="G33" s="828" t="s">
        <v>112</v>
      </c>
      <c r="H33" s="829"/>
      <c r="I33" s="228"/>
      <c r="J33" s="228"/>
      <c r="K33" s="828" t="s">
        <v>115</v>
      </c>
      <c r="L33" s="829"/>
      <c r="M33" s="228"/>
      <c r="N33" s="228"/>
      <c r="O33" s="828" t="s">
        <v>19</v>
      </c>
      <c r="P33" s="829"/>
      <c r="Q33" s="228"/>
      <c r="R33" s="228"/>
      <c r="S33" s="828" t="s">
        <v>113</v>
      </c>
      <c r="T33" s="829"/>
      <c r="U33" s="228"/>
      <c r="V33" s="228"/>
      <c r="W33" s="228"/>
      <c r="X33" s="228"/>
      <c r="Y33" s="828" t="s">
        <v>21</v>
      </c>
      <c r="Z33" s="829"/>
      <c r="AA33" s="228"/>
      <c r="AB33" s="228"/>
      <c r="AC33" s="828" t="s">
        <v>114</v>
      </c>
      <c r="AD33" s="829"/>
      <c r="AE33" s="228"/>
      <c r="AF33" s="228"/>
      <c r="AG33" s="828" t="s">
        <v>116</v>
      </c>
      <c r="AH33" s="829"/>
      <c r="AI33" s="228"/>
      <c r="AJ33" s="228"/>
      <c r="AK33" s="828" t="s">
        <v>20</v>
      </c>
      <c r="AL33" s="829"/>
      <c r="AM33" s="228"/>
      <c r="AO33"/>
      <c r="AP33" s="228"/>
    </row>
    <row r="34" spans="2:42" ht="17.25" customHeight="1" x14ac:dyDescent="0.15">
      <c r="B34"/>
      <c r="C34" s="9"/>
      <c r="D34"/>
      <c r="E34"/>
      <c r="F34" s="9"/>
      <c r="G34" s="822" t="s">
        <v>435</v>
      </c>
      <c r="H34" s="823"/>
      <c r="I34" s="229"/>
      <c r="J34" s="230"/>
      <c r="K34" s="822" t="s">
        <v>434</v>
      </c>
      <c r="L34" s="823"/>
      <c r="M34" s="229"/>
      <c r="N34" s="230"/>
      <c r="O34" s="822" t="s">
        <v>438</v>
      </c>
      <c r="P34" s="823"/>
      <c r="Q34" s="229"/>
      <c r="R34" s="230"/>
      <c r="S34" s="822" t="s">
        <v>383</v>
      </c>
      <c r="T34" s="823"/>
      <c r="U34" s="231"/>
      <c r="V34" s="230"/>
      <c r="W34" s="230"/>
      <c r="X34" s="230"/>
      <c r="Y34" s="822" t="s">
        <v>437</v>
      </c>
      <c r="Z34" s="823"/>
      <c r="AA34" s="229"/>
      <c r="AB34" s="230"/>
      <c r="AC34" s="822" t="s">
        <v>384</v>
      </c>
      <c r="AD34" s="823"/>
      <c r="AE34" s="229"/>
      <c r="AF34" s="230"/>
      <c r="AG34" s="822" t="s">
        <v>433</v>
      </c>
      <c r="AH34" s="823"/>
      <c r="AI34" s="229"/>
      <c r="AJ34" s="230"/>
      <c r="AK34" s="822" t="s">
        <v>436</v>
      </c>
      <c r="AL34" s="823"/>
      <c r="AM34" s="230"/>
      <c r="AO34"/>
      <c r="AP34" s="230"/>
    </row>
    <row r="35" spans="2:42" ht="19.5" customHeight="1" x14ac:dyDescent="0.15">
      <c r="B35"/>
      <c r="C35" s="9"/>
      <c r="D35"/>
      <c r="E35"/>
      <c r="F35" s="9"/>
      <c r="G35" s="824"/>
      <c r="H35" s="825"/>
      <c r="I35" s="229"/>
      <c r="J35" s="230"/>
      <c r="K35" s="824"/>
      <c r="L35" s="825"/>
      <c r="M35" s="229"/>
      <c r="N35" s="230"/>
      <c r="O35" s="824"/>
      <c r="P35" s="825"/>
      <c r="Q35" s="229"/>
      <c r="R35" s="230"/>
      <c r="S35" s="824"/>
      <c r="T35" s="825"/>
      <c r="U35" s="231"/>
      <c r="V35" s="230"/>
      <c r="W35" s="230"/>
      <c r="X35" s="230"/>
      <c r="Y35" s="824"/>
      <c r="Z35" s="825"/>
      <c r="AA35" s="229"/>
      <c r="AB35" s="230"/>
      <c r="AC35" s="824"/>
      <c r="AD35" s="825"/>
      <c r="AE35" s="229"/>
      <c r="AF35" s="230"/>
      <c r="AG35" s="824"/>
      <c r="AH35" s="825"/>
      <c r="AI35" s="229"/>
      <c r="AJ35" s="230"/>
      <c r="AK35" s="824"/>
      <c r="AL35" s="825"/>
      <c r="AM35" s="230"/>
      <c r="AO35"/>
      <c r="AP35" s="230"/>
    </row>
    <row r="36" spans="2:42" ht="19.5" customHeight="1" x14ac:dyDescent="0.15">
      <c r="B36"/>
      <c r="C36" s="9"/>
      <c r="D36"/>
      <c r="E36"/>
      <c r="F36" s="9"/>
      <c r="G36" s="824"/>
      <c r="H36" s="825"/>
      <c r="I36" s="229"/>
      <c r="J36" s="230"/>
      <c r="K36" s="824"/>
      <c r="L36" s="825"/>
      <c r="M36" s="229"/>
      <c r="N36" s="230"/>
      <c r="O36" s="824"/>
      <c r="P36" s="825"/>
      <c r="Q36" s="229"/>
      <c r="R36" s="230"/>
      <c r="S36" s="824"/>
      <c r="T36" s="825"/>
      <c r="U36" s="231"/>
      <c r="V36" s="230"/>
      <c r="W36" s="230"/>
      <c r="X36" s="230"/>
      <c r="Y36" s="824"/>
      <c r="Z36" s="825"/>
      <c r="AA36" s="229"/>
      <c r="AB36" s="230"/>
      <c r="AC36" s="824"/>
      <c r="AD36" s="825"/>
      <c r="AE36" s="229"/>
      <c r="AF36" s="230"/>
      <c r="AG36" s="824"/>
      <c r="AH36" s="825"/>
      <c r="AI36" s="229"/>
      <c r="AJ36" s="230"/>
      <c r="AK36" s="824"/>
      <c r="AL36" s="825"/>
      <c r="AM36" s="230"/>
      <c r="AO36"/>
      <c r="AP36" s="230"/>
    </row>
    <row r="37" spans="2:42" ht="19.5" customHeight="1" x14ac:dyDescent="0.15">
      <c r="B37"/>
      <c r="C37" s="9"/>
      <c r="D37"/>
      <c r="E37"/>
      <c r="F37" s="9"/>
      <c r="G37" s="824"/>
      <c r="H37" s="825"/>
      <c r="I37" s="229"/>
      <c r="J37" s="230"/>
      <c r="K37" s="824"/>
      <c r="L37" s="825"/>
      <c r="M37" s="229"/>
      <c r="N37" s="230"/>
      <c r="O37" s="824"/>
      <c r="P37" s="825"/>
      <c r="Q37" s="229"/>
      <c r="R37" s="230"/>
      <c r="S37" s="824"/>
      <c r="T37" s="825"/>
      <c r="U37" s="231"/>
      <c r="V37" s="230"/>
      <c r="W37" s="230"/>
      <c r="X37" s="230"/>
      <c r="Y37" s="824"/>
      <c r="Z37" s="825"/>
      <c r="AA37" s="229"/>
      <c r="AB37" s="230"/>
      <c r="AC37" s="824"/>
      <c r="AD37" s="825"/>
      <c r="AE37" s="229"/>
      <c r="AF37" s="230"/>
      <c r="AG37" s="824"/>
      <c r="AH37" s="825"/>
      <c r="AI37" s="229"/>
      <c r="AJ37" s="230"/>
      <c r="AK37" s="824"/>
      <c r="AL37" s="825"/>
      <c r="AM37" s="230"/>
      <c r="AO37"/>
      <c r="AP37" s="230"/>
    </row>
    <row r="38" spans="2:42" ht="19.5" customHeight="1" x14ac:dyDescent="0.15">
      <c r="B38"/>
      <c r="C38" s="9"/>
      <c r="D38"/>
      <c r="E38"/>
      <c r="F38" s="9"/>
      <c r="G38" s="824"/>
      <c r="H38" s="825"/>
      <c r="I38" s="229"/>
      <c r="J38" s="230"/>
      <c r="K38" s="824"/>
      <c r="L38" s="825"/>
      <c r="M38" s="229"/>
      <c r="N38" s="230"/>
      <c r="O38" s="824"/>
      <c r="P38" s="825"/>
      <c r="Q38" s="229"/>
      <c r="R38" s="230"/>
      <c r="S38" s="824"/>
      <c r="T38" s="825"/>
      <c r="U38" s="231"/>
      <c r="V38" s="230"/>
      <c r="W38" s="230"/>
      <c r="X38" s="230"/>
      <c r="Y38" s="824"/>
      <c r="Z38" s="825"/>
      <c r="AA38" s="229"/>
      <c r="AB38" s="230"/>
      <c r="AC38" s="824"/>
      <c r="AD38" s="825"/>
      <c r="AE38" s="229"/>
      <c r="AF38" s="230"/>
      <c r="AG38" s="824"/>
      <c r="AH38" s="825"/>
      <c r="AI38" s="229"/>
      <c r="AJ38" s="230"/>
      <c r="AK38" s="824"/>
      <c r="AL38" s="825"/>
      <c r="AM38" s="230"/>
      <c r="AO38"/>
      <c r="AP38" s="230"/>
    </row>
    <row r="39" spans="2:42" ht="19.5" customHeight="1" x14ac:dyDescent="0.15">
      <c r="B39"/>
      <c r="C39" s="9"/>
      <c r="D39"/>
      <c r="E39"/>
      <c r="F39" s="9"/>
      <c r="G39" s="824"/>
      <c r="H39" s="825"/>
      <c r="I39" s="229"/>
      <c r="J39" s="230"/>
      <c r="K39" s="824"/>
      <c r="L39" s="825"/>
      <c r="M39" s="229"/>
      <c r="N39" s="230"/>
      <c r="O39" s="824"/>
      <c r="P39" s="825"/>
      <c r="Q39" s="229"/>
      <c r="R39" s="230"/>
      <c r="S39" s="824"/>
      <c r="T39" s="825"/>
      <c r="U39" s="231"/>
      <c r="V39" s="230"/>
      <c r="W39" s="230"/>
      <c r="X39" s="230"/>
      <c r="Y39" s="824"/>
      <c r="Z39" s="825"/>
      <c r="AA39" s="229"/>
      <c r="AB39" s="230"/>
      <c r="AC39" s="824"/>
      <c r="AD39" s="825"/>
      <c r="AE39" s="229"/>
      <c r="AF39" s="230"/>
      <c r="AG39" s="824"/>
      <c r="AH39" s="825"/>
      <c r="AI39" s="229"/>
      <c r="AJ39" s="230"/>
      <c r="AK39" s="824"/>
      <c r="AL39" s="825"/>
      <c r="AM39" s="230"/>
      <c r="AO39"/>
      <c r="AP39" s="230"/>
    </row>
    <row r="40" spans="2:42" ht="19.5" customHeight="1" x14ac:dyDescent="0.15">
      <c r="B40"/>
      <c r="C40" s="9"/>
      <c r="D40"/>
      <c r="E40"/>
      <c r="F40" s="9"/>
      <c r="G40" s="824"/>
      <c r="H40" s="825"/>
      <c r="I40" s="229"/>
      <c r="J40" s="230"/>
      <c r="K40" s="824"/>
      <c r="L40" s="825"/>
      <c r="M40" s="229"/>
      <c r="N40" s="230"/>
      <c r="O40" s="824"/>
      <c r="P40" s="825"/>
      <c r="Q40" s="229"/>
      <c r="R40" s="230"/>
      <c r="S40" s="824"/>
      <c r="T40" s="825"/>
      <c r="U40" s="231"/>
      <c r="V40" s="230"/>
      <c r="W40" s="230"/>
      <c r="X40" s="230"/>
      <c r="Y40" s="824"/>
      <c r="Z40" s="825"/>
      <c r="AA40" s="229"/>
      <c r="AB40" s="230"/>
      <c r="AC40" s="824"/>
      <c r="AD40" s="825"/>
      <c r="AE40" s="229"/>
      <c r="AF40" s="230"/>
      <c r="AG40" s="824"/>
      <c r="AH40" s="825"/>
      <c r="AI40" s="229"/>
      <c r="AJ40" s="230"/>
      <c r="AK40" s="824"/>
      <c r="AL40" s="825"/>
      <c r="AM40" s="230"/>
      <c r="AO40"/>
      <c r="AP40" s="230"/>
    </row>
    <row r="41" spans="2:42" ht="19.5" customHeight="1" x14ac:dyDescent="0.15">
      <c r="B41"/>
      <c r="C41" s="9"/>
      <c r="D41"/>
      <c r="E41"/>
      <c r="F41" s="9"/>
      <c r="G41" s="826"/>
      <c r="H41" s="827"/>
      <c r="I41" s="229"/>
      <c r="J41" s="230"/>
      <c r="K41" s="826"/>
      <c r="L41" s="827"/>
      <c r="M41" s="229"/>
      <c r="N41" s="230"/>
      <c r="O41" s="826"/>
      <c r="P41" s="827"/>
      <c r="Q41" s="229"/>
      <c r="R41" s="230"/>
      <c r="S41" s="826"/>
      <c r="T41" s="827"/>
      <c r="U41" s="231"/>
      <c r="V41" s="232"/>
      <c r="W41" s="232"/>
      <c r="X41" s="232"/>
      <c r="Y41" s="826"/>
      <c r="Z41" s="827"/>
      <c r="AA41" s="229"/>
      <c r="AB41" s="230"/>
      <c r="AC41" s="826"/>
      <c r="AD41" s="827"/>
      <c r="AE41" s="229"/>
      <c r="AF41" s="230"/>
      <c r="AG41" s="826"/>
      <c r="AH41" s="827"/>
      <c r="AI41" s="229"/>
      <c r="AJ41" s="230"/>
      <c r="AK41" s="826"/>
      <c r="AL41" s="827"/>
      <c r="AM41" s="230"/>
      <c r="AO41"/>
      <c r="AP41" s="230"/>
    </row>
    <row r="42" spans="2:42" ht="19.5" customHeight="1" x14ac:dyDescent="0.15">
      <c r="B42"/>
      <c r="C42" s="9"/>
      <c r="E42"/>
      <c r="F42" s="9"/>
    </row>
  </sheetData>
  <mergeCells count="72">
    <mergeCell ref="V27:W27"/>
    <mergeCell ref="V24:W24"/>
    <mergeCell ref="AG34:AH41"/>
    <mergeCell ref="AK34:AL41"/>
    <mergeCell ref="G34:H41"/>
    <mergeCell ref="K34:L41"/>
    <mergeCell ref="O34:P41"/>
    <mergeCell ref="S34:T41"/>
    <mergeCell ref="Y34:Z41"/>
    <mergeCell ref="AC34:AD41"/>
    <mergeCell ref="U25:X25"/>
    <mergeCell ref="V28:W28"/>
    <mergeCell ref="S20:Z21"/>
    <mergeCell ref="AW26:AX26"/>
    <mergeCell ref="G33:H33"/>
    <mergeCell ref="K33:L33"/>
    <mergeCell ref="O33:P33"/>
    <mergeCell ref="S33:T33"/>
    <mergeCell ref="Y33:Z33"/>
    <mergeCell ref="AC33:AD33"/>
    <mergeCell ref="AG33:AH33"/>
    <mergeCell ref="AK33:AL33"/>
    <mergeCell ref="I31:J31"/>
    <mergeCell ref="Q31:R31"/>
    <mergeCell ref="AA31:AB31"/>
    <mergeCell ref="AI31:AJ31"/>
    <mergeCell ref="AE29:AF29"/>
    <mergeCell ref="M29:N29"/>
    <mergeCell ref="AM17:AQ17"/>
    <mergeCell ref="B11:D11"/>
    <mergeCell ref="E11:G11"/>
    <mergeCell ref="B12:D12"/>
    <mergeCell ref="H12:J12"/>
    <mergeCell ref="B13:D13"/>
    <mergeCell ref="K13:M13"/>
    <mergeCell ref="B14:D14"/>
    <mergeCell ref="N14:P14"/>
    <mergeCell ref="AA17:AC17"/>
    <mergeCell ref="AD17:AF17"/>
    <mergeCell ref="AJ17:AL17"/>
    <mergeCell ref="AJ8:AL8"/>
    <mergeCell ref="B7:D7"/>
    <mergeCell ref="K7:M7"/>
    <mergeCell ref="X7:Z7"/>
    <mergeCell ref="B10:D10"/>
    <mergeCell ref="E10:G10"/>
    <mergeCell ref="H10:J10"/>
    <mergeCell ref="K10:M10"/>
    <mergeCell ref="N10:P10"/>
    <mergeCell ref="E5:G5"/>
    <mergeCell ref="X5:Z5"/>
    <mergeCell ref="AA5:AC5"/>
    <mergeCell ref="AG7:AI7"/>
    <mergeCell ref="B8:D8"/>
    <mergeCell ref="N8:P8"/>
    <mergeCell ref="X8:Z8"/>
    <mergeCell ref="B6:D6"/>
    <mergeCell ref="H6:J6"/>
    <mergeCell ref="X6:Z6"/>
    <mergeCell ref="AD6:AF6"/>
    <mergeCell ref="B5:D5"/>
    <mergeCell ref="A1:AR1"/>
    <mergeCell ref="B4:D4"/>
    <mergeCell ref="E4:G4"/>
    <mergeCell ref="H4:J4"/>
    <mergeCell ref="K4:M4"/>
    <mergeCell ref="N4:P4"/>
    <mergeCell ref="X4:Z4"/>
    <mergeCell ref="AA4:AC4"/>
    <mergeCell ref="AD4:AF4"/>
    <mergeCell ref="AG4:AI4"/>
    <mergeCell ref="AJ4:AL4"/>
  </mergeCells>
  <phoneticPr fontId="2"/>
  <printOptions horizontalCentered="1"/>
  <pageMargins left="0.15748031496062992" right="0.15748031496062992" top="0.98425196850393704" bottom="0.98425196850393704" header="0.51181102362204722" footer="0.51181102362204722"/>
  <pageSetup paperSize="9" scale="63" firstPageNumber="42949631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83"/>
  <sheetViews>
    <sheetView showGridLines="0" view="pageBreakPreview" topLeftCell="A165" zoomScale="80" zoomScaleNormal="100" zoomScaleSheetLayoutView="80" workbookViewId="0">
      <selection activeCell="H175" sqref="H175"/>
    </sheetView>
  </sheetViews>
  <sheetFormatPr defaultRowHeight="18" customHeight="1" x14ac:dyDescent="0.15"/>
  <cols>
    <col min="1" max="1" width="19.375" style="249" customWidth="1"/>
    <col min="2" max="2" width="4.625" style="249" customWidth="1"/>
    <col min="3" max="3" width="11.75" style="249" customWidth="1"/>
    <col min="4" max="4" width="9.125" style="249" customWidth="1"/>
    <col min="5" max="5" width="19" style="249" customWidth="1"/>
    <col min="6" max="8" width="4.625" style="249" customWidth="1"/>
    <col min="9" max="9" width="18.625" style="249" customWidth="1"/>
    <col min="10" max="10" width="11.75" style="249" customWidth="1"/>
    <col min="11" max="11" width="15.125" style="248" customWidth="1"/>
    <col min="12" max="12" width="3" style="249" customWidth="1"/>
    <col min="13" max="13" width="8.875" style="249"/>
    <col min="14" max="14" width="13.25" style="249" customWidth="1"/>
    <col min="15" max="17" width="8.875" style="249"/>
    <col min="18" max="18" width="16.625" style="249" customWidth="1"/>
    <col min="19" max="234" width="8.875" style="249"/>
    <col min="235" max="235" width="2" style="249" customWidth="1"/>
    <col min="236" max="236" width="7.75" style="249" customWidth="1"/>
    <col min="237" max="237" width="13.25" style="249" customWidth="1"/>
    <col min="238" max="258" width="4.625" style="249" customWidth="1"/>
    <col min="259" max="259" width="8.875" style="249"/>
    <col min="260" max="260" width="3" style="249" customWidth="1"/>
    <col min="261" max="490" width="8.875" style="249"/>
    <col min="491" max="491" width="2" style="249" customWidth="1"/>
    <col min="492" max="492" width="7.75" style="249" customWidth="1"/>
    <col min="493" max="493" width="13.25" style="249" customWidth="1"/>
    <col min="494" max="514" width="4.625" style="249" customWidth="1"/>
    <col min="515" max="515" width="8.875" style="249"/>
    <col min="516" max="516" width="3" style="249" customWidth="1"/>
    <col min="517" max="746" width="8.875" style="249"/>
    <col min="747" max="747" width="2" style="249" customWidth="1"/>
    <col min="748" max="748" width="7.75" style="249" customWidth="1"/>
    <col min="749" max="749" width="13.25" style="249" customWidth="1"/>
    <col min="750" max="770" width="4.625" style="249" customWidth="1"/>
    <col min="771" max="771" width="8.875" style="249"/>
    <col min="772" max="772" width="3" style="249" customWidth="1"/>
    <col min="773" max="1002" width="8.875" style="249"/>
    <col min="1003" max="1003" width="2" style="249" customWidth="1"/>
    <col min="1004" max="1004" width="7.75" style="249" customWidth="1"/>
    <col min="1005" max="1005" width="13.25" style="249" customWidth="1"/>
    <col min="1006" max="1026" width="4.625" style="249" customWidth="1"/>
    <col min="1027" max="1027" width="8.875" style="249"/>
    <col min="1028" max="1028" width="3" style="249" customWidth="1"/>
    <col min="1029" max="1258" width="8.875" style="249"/>
    <col min="1259" max="1259" width="2" style="249" customWidth="1"/>
    <col min="1260" max="1260" width="7.75" style="249" customWidth="1"/>
    <col min="1261" max="1261" width="13.25" style="249" customWidth="1"/>
    <col min="1262" max="1282" width="4.625" style="249" customWidth="1"/>
    <col min="1283" max="1283" width="8.875" style="249"/>
    <col min="1284" max="1284" width="3" style="249" customWidth="1"/>
    <col min="1285" max="1514" width="8.875" style="249"/>
    <col min="1515" max="1515" width="2" style="249" customWidth="1"/>
    <col min="1516" max="1516" width="7.75" style="249" customWidth="1"/>
    <col min="1517" max="1517" width="13.25" style="249" customWidth="1"/>
    <col min="1518" max="1538" width="4.625" style="249" customWidth="1"/>
    <col min="1539" max="1539" width="8.875" style="249"/>
    <col min="1540" max="1540" width="3" style="249" customWidth="1"/>
    <col min="1541" max="1770" width="8.875" style="249"/>
    <col min="1771" max="1771" width="2" style="249" customWidth="1"/>
    <col min="1772" max="1772" width="7.75" style="249" customWidth="1"/>
    <col min="1773" max="1773" width="13.25" style="249" customWidth="1"/>
    <col min="1774" max="1794" width="4.625" style="249" customWidth="1"/>
    <col min="1795" max="1795" width="8.875" style="249"/>
    <col min="1796" max="1796" width="3" style="249" customWidth="1"/>
    <col min="1797" max="2026" width="8.875" style="249"/>
    <col min="2027" max="2027" width="2" style="249" customWidth="1"/>
    <col min="2028" max="2028" width="7.75" style="249" customWidth="1"/>
    <col min="2029" max="2029" width="13.25" style="249" customWidth="1"/>
    <col min="2030" max="2050" width="4.625" style="249" customWidth="1"/>
    <col min="2051" max="2051" width="8.875" style="249"/>
    <col min="2052" max="2052" width="3" style="249" customWidth="1"/>
    <col min="2053" max="2282" width="8.875" style="249"/>
    <col min="2283" max="2283" width="2" style="249" customWidth="1"/>
    <col min="2284" max="2284" width="7.75" style="249" customWidth="1"/>
    <col min="2285" max="2285" width="13.25" style="249" customWidth="1"/>
    <col min="2286" max="2306" width="4.625" style="249" customWidth="1"/>
    <col min="2307" max="2307" width="8.875" style="249"/>
    <col min="2308" max="2308" width="3" style="249" customWidth="1"/>
    <col min="2309" max="2538" width="8.875" style="249"/>
    <col min="2539" max="2539" width="2" style="249" customWidth="1"/>
    <col min="2540" max="2540" width="7.75" style="249" customWidth="1"/>
    <col min="2541" max="2541" width="13.25" style="249" customWidth="1"/>
    <col min="2542" max="2562" width="4.625" style="249" customWidth="1"/>
    <col min="2563" max="2563" width="8.875" style="249"/>
    <col min="2564" max="2564" width="3" style="249" customWidth="1"/>
    <col min="2565" max="2794" width="8.875" style="249"/>
    <col min="2795" max="2795" width="2" style="249" customWidth="1"/>
    <col min="2796" max="2796" width="7.75" style="249" customWidth="1"/>
    <col min="2797" max="2797" width="13.25" style="249" customWidth="1"/>
    <col min="2798" max="2818" width="4.625" style="249" customWidth="1"/>
    <col min="2819" max="2819" width="8.875" style="249"/>
    <col min="2820" max="2820" width="3" style="249" customWidth="1"/>
    <col min="2821" max="3050" width="8.875" style="249"/>
    <col min="3051" max="3051" width="2" style="249" customWidth="1"/>
    <col min="3052" max="3052" width="7.75" style="249" customWidth="1"/>
    <col min="3053" max="3053" width="13.25" style="249" customWidth="1"/>
    <col min="3054" max="3074" width="4.625" style="249" customWidth="1"/>
    <col min="3075" max="3075" width="8.875" style="249"/>
    <col min="3076" max="3076" width="3" style="249" customWidth="1"/>
    <col min="3077" max="3306" width="8.875" style="249"/>
    <col min="3307" max="3307" width="2" style="249" customWidth="1"/>
    <col min="3308" max="3308" width="7.75" style="249" customWidth="1"/>
    <col min="3309" max="3309" width="13.25" style="249" customWidth="1"/>
    <col min="3310" max="3330" width="4.625" style="249" customWidth="1"/>
    <col min="3331" max="3331" width="8.875" style="249"/>
    <col min="3332" max="3332" width="3" style="249" customWidth="1"/>
    <col min="3333" max="3562" width="8.875" style="249"/>
    <col min="3563" max="3563" width="2" style="249" customWidth="1"/>
    <col min="3564" max="3564" width="7.75" style="249" customWidth="1"/>
    <col min="3565" max="3565" width="13.25" style="249" customWidth="1"/>
    <col min="3566" max="3586" width="4.625" style="249" customWidth="1"/>
    <col min="3587" max="3587" width="8.875" style="249"/>
    <col min="3588" max="3588" width="3" style="249" customWidth="1"/>
    <col min="3589" max="3818" width="8.875" style="249"/>
    <col min="3819" max="3819" width="2" style="249" customWidth="1"/>
    <col min="3820" max="3820" width="7.75" style="249" customWidth="1"/>
    <col min="3821" max="3821" width="13.25" style="249" customWidth="1"/>
    <col min="3822" max="3842" width="4.625" style="249" customWidth="1"/>
    <col min="3843" max="3843" width="8.875" style="249"/>
    <col min="3844" max="3844" width="3" style="249" customWidth="1"/>
    <col min="3845" max="4074" width="8.875" style="249"/>
    <col min="4075" max="4075" width="2" style="249" customWidth="1"/>
    <col min="4076" max="4076" width="7.75" style="249" customWidth="1"/>
    <col min="4077" max="4077" width="13.25" style="249" customWidth="1"/>
    <col min="4078" max="4098" width="4.625" style="249" customWidth="1"/>
    <col min="4099" max="4099" width="8.875" style="249"/>
    <col min="4100" max="4100" width="3" style="249" customWidth="1"/>
    <col min="4101" max="4330" width="8.875" style="249"/>
    <col min="4331" max="4331" width="2" style="249" customWidth="1"/>
    <col min="4332" max="4332" width="7.75" style="249" customWidth="1"/>
    <col min="4333" max="4333" width="13.25" style="249" customWidth="1"/>
    <col min="4334" max="4354" width="4.625" style="249" customWidth="1"/>
    <col min="4355" max="4355" width="8.875" style="249"/>
    <col min="4356" max="4356" width="3" style="249" customWidth="1"/>
    <col min="4357" max="4586" width="8.875" style="249"/>
    <col min="4587" max="4587" width="2" style="249" customWidth="1"/>
    <col min="4588" max="4588" width="7.75" style="249" customWidth="1"/>
    <col min="4589" max="4589" width="13.25" style="249" customWidth="1"/>
    <col min="4590" max="4610" width="4.625" style="249" customWidth="1"/>
    <col min="4611" max="4611" width="8.875" style="249"/>
    <col min="4612" max="4612" width="3" style="249" customWidth="1"/>
    <col min="4613" max="4842" width="8.875" style="249"/>
    <col min="4843" max="4843" width="2" style="249" customWidth="1"/>
    <col min="4844" max="4844" width="7.75" style="249" customWidth="1"/>
    <col min="4845" max="4845" width="13.25" style="249" customWidth="1"/>
    <col min="4846" max="4866" width="4.625" style="249" customWidth="1"/>
    <col min="4867" max="4867" width="8.875" style="249"/>
    <col min="4868" max="4868" width="3" style="249" customWidth="1"/>
    <col min="4869" max="5098" width="8.875" style="249"/>
    <col min="5099" max="5099" width="2" style="249" customWidth="1"/>
    <col min="5100" max="5100" width="7.75" style="249" customWidth="1"/>
    <col min="5101" max="5101" width="13.25" style="249" customWidth="1"/>
    <col min="5102" max="5122" width="4.625" style="249" customWidth="1"/>
    <col min="5123" max="5123" width="8.875" style="249"/>
    <col min="5124" max="5124" width="3" style="249" customWidth="1"/>
    <col min="5125" max="5354" width="8.875" style="249"/>
    <col min="5355" max="5355" width="2" style="249" customWidth="1"/>
    <col min="5356" max="5356" width="7.75" style="249" customWidth="1"/>
    <col min="5357" max="5357" width="13.25" style="249" customWidth="1"/>
    <col min="5358" max="5378" width="4.625" style="249" customWidth="1"/>
    <col min="5379" max="5379" width="8.875" style="249"/>
    <col min="5380" max="5380" width="3" style="249" customWidth="1"/>
    <col min="5381" max="5610" width="8.875" style="249"/>
    <col min="5611" max="5611" width="2" style="249" customWidth="1"/>
    <col min="5612" max="5612" width="7.75" style="249" customWidth="1"/>
    <col min="5613" max="5613" width="13.25" style="249" customWidth="1"/>
    <col min="5614" max="5634" width="4.625" style="249" customWidth="1"/>
    <col min="5635" max="5635" width="8.875" style="249"/>
    <col min="5636" max="5636" width="3" style="249" customWidth="1"/>
    <col min="5637" max="5866" width="8.875" style="249"/>
    <col min="5867" max="5867" width="2" style="249" customWidth="1"/>
    <col min="5868" max="5868" width="7.75" style="249" customWidth="1"/>
    <col min="5869" max="5869" width="13.25" style="249" customWidth="1"/>
    <col min="5870" max="5890" width="4.625" style="249" customWidth="1"/>
    <col min="5891" max="5891" width="8.875" style="249"/>
    <col min="5892" max="5892" width="3" style="249" customWidth="1"/>
    <col min="5893" max="6122" width="8.875" style="249"/>
    <col min="6123" max="6123" width="2" style="249" customWidth="1"/>
    <col min="6124" max="6124" width="7.75" style="249" customWidth="1"/>
    <col min="6125" max="6125" width="13.25" style="249" customWidth="1"/>
    <col min="6126" max="6146" width="4.625" style="249" customWidth="1"/>
    <col min="6147" max="6147" width="8.875" style="249"/>
    <col min="6148" max="6148" width="3" style="249" customWidth="1"/>
    <col min="6149" max="6378" width="8.875" style="249"/>
    <col min="6379" max="6379" width="2" style="249" customWidth="1"/>
    <col min="6380" max="6380" width="7.75" style="249" customWidth="1"/>
    <col min="6381" max="6381" width="13.25" style="249" customWidth="1"/>
    <col min="6382" max="6402" width="4.625" style="249" customWidth="1"/>
    <col min="6403" max="6403" width="8.875" style="249"/>
    <col min="6404" max="6404" width="3" style="249" customWidth="1"/>
    <col min="6405" max="6634" width="8.875" style="249"/>
    <col min="6635" max="6635" width="2" style="249" customWidth="1"/>
    <col min="6636" max="6636" width="7.75" style="249" customWidth="1"/>
    <col min="6637" max="6637" width="13.25" style="249" customWidth="1"/>
    <col min="6638" max="6658" width="4.625" style="249" customWidth="1"/>
    <col min="6659" max="6659" width="8.875" style="249"/>
    <col min="6660" max="6660" width="3" style="249" customWidth="1"/>
    <col min="6661" max="6890" width="8.875" style="249"/>
    <col min="6891" max="6891" width="2" style="249" customWidth="1"/>
    <col min="6892" max="6892" width="7.75" style="249" customWidth="1"/>
    <col min="6893" max="6893" width="13.25" style="249" customWidth="1"/>
    <col min="6894" max="6914" width="4.625" style="249" customWidth="1"/>
    <col min="6915" max="6915" width="8.875" style="249"/>
    <col min="6916" max="6916" width="3" style="249" customWidth="1"/>
    <col min="6917" max="7146" width="8.875" style="249"/>
    <col min="7147" max="7147" width="2" style="249" customWidth="1"/>
    <col min="7148" max="7148" width="7.75" style="249" customWidth="1"/>
    <col min="7149" max="7149" width="13.25" style="249" customWidth="1"/>
    <col min="7150" max="7170" width="4.625" style="249" customWidth="1"/>
    <col min="7171" max="7171" width="8.875" style="249"/>
    <col min="7172" max="7172" width="3" style="249" customWidth="1"/>
    <col min="7173" max="7402" width="8.875" style="249"/>
    <col min="7403" max="7403" width="2" style="249" customWidth="1"/>
    <col min="7404" max="7404" width="7.75" style="249" customWidth="1"/>
    <col min="7405" max="7405" width="13.25" style="249" customWidth="1"/>
    <col min="7406" max="7426" width="4.625" style="249" customWidth="1"/>
    <col min="7427" max="7427" width="8.875" style="249"/>
    <col min="7428" max="7428" width="3" style="249" customWidth="1"/>
    <col min="7429" max="7658" width="8.875" style="249"/>
    <col min="7659" max="7659" width="2" style="249" customWidth="1"/>
    <col min="7660" max="7660" width="7.75" style="249" customWidth="1"/>
    <col min="7661" max="7661" width="13.25" style="249" customWidth="1"/>
    <col min="7662" max="7682" width="4.625" style="249" customWidth="1"/>
    <col min="7683" max="7683" width="8.875" style="249"/>
    <col min="7684" max="7684" width="3" style="249" customWidth="1"/>
    <col min="7685" max="7914" width="8.875" style="249"/>
    <col min="7915" max="7915" width="2" style="249" customWidth="1"/>
    <col min="7916" max="7916" width="7.75" style="249" customWidth="1"/>
    <col min="7917" max="7917" width="13.25" style="249" customWidth="1"/>
    <col min="7918" max="7938" width="4.625" style="249" customWidth="1"/>
    <col min="7939" max="7939" width="8.875" style="249"/>
    <col min="7940" max="7940" width="3" style="249" customWidth="1"/>
    <col min="7941" max="8170" width="8.875" style="249"/>
    <col min="8171" max="8171" width="2" style="249" customWidth="1"/>
    <col min="8172" max="8172" width="7.75" style="249" customWidth="1"/>
    <col min="8173" max="8173" width="13.25" style="249" customWidth="1"/>
    <col min="8174" max="8194" width="4.625" style="249" customWidth="1"/>
    <col min="8195" max="8195" width="8.875" style="249"/>
    <col min="8196" max="8196" width="3" style="249" customWidth="1"/>
    <col min="8197" max="8426" width="8.875" style="249"/>
    <col min="8427" max="8427" width="2" style="249" customWidth="1"/>
    <col min="8428" max="8428" width="7.75" style="249" customWidth="1"/>
    <col min="8429" max="8429" width="13.25" style="249" customWidth="1"/>
    <col min="8430" max="8450" width="4.625" style="249" customWidth="1"/>
    <col min="8451" max="8451" width="8.875" style="249"/>
    <col min="8452" max="8452" width="3" style="249" customWidth="1"/>
    <col min="8453" max="8682" width="8.875" style="249"/>
    <col min="8683" max="8683" width="2" style="249" customWidth="1"/>
    <col min="8684" max="8684" width="7.75" style="249" customWidth="1"/>
    <col min="8685" max="8685" width="13.25" style="249" customWidth="1"/>
    <col min="8686" max="8706" width="4.625" style="249" customWidth="1"/>
    <col min="8707" max="8707" width="8.875" style="249"/>
    <col min="8708" max="8708" width="3" style="249" customWidth="1"/>
    <col min="8709" max="8938" width="8.875" style="249"/>
    <col min="8939" max="8939" width="2" style="249" customWidth="1"/>
    <col min="8940" max="8940" width="7.75" style="249" customWidth="1"/>
    <col min="8941" max="8941" width="13.25" style="249" customWidth="1"/>
    <col min="8942" max="8962" width="4.625" style="249" customWidth="1"/>
    <col min="8963" max="8963" width="8.875" style="249"/>
    <col min="8964" max="8964" width="3" style="249" customWidth="1"/>
    <col min="8965" max="9194" width="8.875" style="249"/>
    <col min="9195" max="9195" width="2" style="249" customWidth="1"/>
    <col min="9196" max="9196" width="7.75" style="249" customWidth="1"/>
    <col min="9197" max="9197" width="13.25" style="249" customWidth="1"/>
    <col min="9198" max="9218" width="4.625" style="249" customWidth="1"/>
    <col min="9219" max="9219" width="8.875" style="249"/>
    <col min="9220" max="9220" width="3" style="249" customWidth="1"/>
    <col min="9221" max="9450" width="8.875" style="249"/>
    <col min="9451" max="9451" width="2" style="249" customWidth="1"/>
    <col min="9452" max="9452" width="7.75" style="249" customWidth="1"/>
    <col min="9453" max="9453" width="13.25" style="249" customWidth="1"/>
    <col min="9454" max="9474" width="4.625" style="249" customWidth="1"/>
    <col min="9475" max="9475" width="8.875" style="249"/>
    <col min="9476" max="9476" width="3" style="249" customWidth="1"/>
    <col min="9477" max="9706" width="8.875" style="249"/>
    <col min="9707" max="9707" width="2" style="249" customWidth="1"/>
    <col min="9708" max="9708" width="7.75" style="249" customWidth="1"/>
    <col min="9709" max="9709" width="13.25" style="249" customWidth="1"/>
    <col min="9710" max="9730" width="4.625" style="249" customWidth="1"/>
    <col min="9731" max="9731" width="8.875" style="249"/>
    <col min="9732" max="9732" width="3" style="249" customWidth="1"/>
    <col min="9733" max="9962" width="8.875" style="249"/>
    <col min="9963" max="9963" width="2" style="249" customWidth="1"/>
    <col min="9964" max="9964" width="7.75" style="249" customWidth="1"/>
    <col min="9965" max="9965" width="13.25" style="249" customWidth="1"/>
    <col min="9966" max="9986" width="4.625" style="249" customWidth="1"/>
    <col min="9987" max="9987" width="8.875" style="249"/>
    <col min="9988" max="9988" width="3" style="249" customWidth="1"/>
    <col min="9989" max="10218" width="8.875" style="249"/>
    <col min="10219" max="10219" width="2" style="249" customWidth="1"/>
    <col min="10220" max="10220" width="7.75" style="249" customWidth="1"/>
    <col min="10221" max="10221" width="13.25" style="249" customWidth="1"/>
    <col min="10222" max="10242" width="4.625" style="249" customWidth="1"/>
    <col min="10243" max="10243" width="8.875" style="249"/>
    <col min="10244" max="10244" width="3" style="249" customWidth="1"/>
    <col min="10245" max="10474" width="8.875" style="249"/>
    <col min="10475" max="10475" width="2" style="249" customWidth="1"/>
    <col min="10476" max="10476" width="7.75" style="249" customWidth="1"/>
    <col min="10477" max="10477" width="13.25" style="249" customWidth="1"/>
    <col min="10478" max="10498" width="4.625" style="249" customWidth="1"/>
    <col min="10499" max="10499" width="8.875" style="249"/>
    <col min="10500" max="10500" width="3" style="249" customWidth="1"/>
    <col min="10501" max="10730" width="8.875" style="249"/>
    <col min="10731" max="10731" width="2" style="249" customWidth="1"/>
    <col min="10732" max="10732" width="7.75" style="249" customWidth="1"/>
    <col min="10733" max="10733" width="13.25" style="249" customWidth="1"/>
    <col min="10734" max="10754" width="4.625" style="249" customWidth="1"/>
    <col min="10755" max="10755" width="8.875" style="249"/>
    <col min="10756" max="10756" width="3" style="249" customWidth="1"/>
    <col min="10757" max="10986" width="8.875" style="249"/>
    <col min="10987" max="10987" width="2" style="249" customWidth="1"/>
    <col min="10988" max="10988" width="7.75" style="249" customWidth="1"/>
    <col min="10989" max="10989" width="13.25" style="249" customWidth="1"/>
    <col min="10990" max="11010" width="4.625" style="249" customWidth="1"/>
    <col min="11011" max="11011" width="8.875" style="249"/>
    <col min="11012" max="11012" width="3" style="249" customWidth="1"/>
    <col min="11013" max="11242" width="8.875" style="249"/>
    <col min="11243" max="11243" width="2" style="249" customWidth="1"/>
    <col min="11244" max="11244" width="7.75" style="249" customWidth="1"/>
    <col min="11245" max="11245" width="13.25" style="249" customWidth="1"/>
    <col min="11246" max="11266" width="4.625" style="249" customWidth="1"/>
    <col min="11267" max="11267" width="8.875" style="249"/>
    <col min="11268" max="11268" width="3" style="249" customWidth="1"/>
    <col min="11269" max="11498" width="8.875" style="249"/>
    <col min="11499" max="11499" width="2" style="249" customWidth="1"/>
    <col min="11500" max="11500" width="7.75" style="249" customWidth="1"/>
    <col min="11501" max="11501" width="13.25" style="249" customWidth="1"/>
    <col min="11502" max="11522" width="4.625" style="249" customWidth="1"/>
    <col min="11523" max="11523" width="8.875" style="249"/>
    <col min="11524" max="11524" width="3" style="249" customWidth="1"/>
    <col min="11525" max="11754" width="8.875" style="249"/>
    <col min="11755" max="11755" width="2" style="249" customWidth="1"/>
    <col min="11756" max="11756" width="7.75" style="249" customWidth="1"/>
    <col min="11757" max="11757" width="13.25" style="249" customWidth="1"/>
    <col min="11758" max="11778" width="4.625" style="249" customWidth="1"/>
    <col min="11779" max="11779" width="8.875" style="249"/>
    <col min="11780" max="11780" width="3" style="249" customWidth="1"/>
    <col min="11781" max="12010" width="8.875" style="249"/>
    <col min="12011" max="12011" width="2" style="249" customWidth="1"/>
    <col min="12012" max="12012" width="7.75" style="249" customWidth="1"/>
    <col min="12013" max="12013" width="13.25" style="249" customWidth="1"/>
    <col min="12014" max="12034" width="4.625" style="249" customWidth="1"/>
    <col min="12035" max="12035" width="8.875" style="249"/>
    <col min="12036" max="12036" width="3" style="249" customWidth="1"/>
    <col min="12037" max="12266" width="8.875" style="249"/>
    <col min="12267" max="12267" width="2" style="249" customWidth="1"/>
    <col min="12268" max="12268" width="7.75" style="249" customWidth="1"/>
    <col min="12269" max="12269" width="13.25" style="249" customWidth="1"/>
    <col min="12270" max="12290" width="4.625" style="249" customWidth="1"/>
    <col min="12291" max="12291" width="8.875" style="249"/>
    <col min="12292" max="12292" width="3" style="249" customWidth="1"/>
    <col min="12293" max="12522" width="8.875" style="249"/>
    <col min="12523" max="12523" width="2" style="249" customWidth="1"/>
    <col min="12524" max="12524" width="7.75" style="249" customWidth="1"/>
    <col min="12525" max="12525" width="13.25" style="249" customWidth="1"/>
    <col min="12526" max="12546" width="4.625" style="249" customWidth="1"/>
    <col min="12547" max="12547" width="8.875" style="249"/>
    <col min="12548" max="12548" width="3" style="249" customWidth="1"/>
    <col min="12549" max="12778" width="8.875" style="249"/>
    <col min="12779" max="12779" width="2" style="249" customWidth="1"/>
    <col min="12780" max="12780" width="7.75" style="249" customWidth="1"/>
    <col min="12781" max="12781" width="13.25" style="249" customWidth="1"/>
    <col min="12782" max="12802" width="4.625" style="249" customWidth="1"/>
    <col min="12803" max="12803" width="8.875" style="249"/>
    <col min="12804" max="12804" width="3" style="249" customWidth="1"/>
    <col min="12805" max="13034" width="8.875" style="249"/>
    <col min="13035" max="13035" width="2" style="249" customWidth="1"/>
    <col min="13036" max="13036" width="7.75" style="249" customWidth="1"/>
    <col min="13037" max="13037" width="13.25" style="249" customWidth="1"/>
    <col min="13038" max="13058" width="4.625" style="249" customWidth="1"/>
    <col min="13059" max="13059" width="8.875" style="249"/>
    <col min="13060" max="13060" width="3" style="249" customWidth="1"/>
    <col min="13061" max="13290" width="8.875" style="249"/>
    <col min="13291" max="13291" width="2" style="249" customWidth="1"/>
    <col min="13292" max="13292" width="7.75" style="249" customWidth="1"/>
    <col min="13293" max="13293" width="13.25" style="249" customWidth="1"/>
    <col min="13294" max="13314" width="4.625" style="249" customWidth="1"/>
    <col min="13315" max="13315" width="8.875" style="249"/>
    <col min="13316" max="13316" width="3" style="249" customWidth="1"/>
    <col min="13317" max="13546" width="8.875" style="249"/>
    <col min="13547" max="13547" width="2" style="249" customWidth="1"/>
    <col min="13548" max="13548" width="7.75" style="249" customWidth="1"/>
    <col min="13549" max="13549" width="13.25" style="249" customWidth="1"/>
    <col min="13550" max="13570" width="4.625" style="249" customWidth="1"/>
    <col min="13571" max="13571" width="8.875" style="249"/>
    <col min="13572" max="13572" width="3" style="249" customWidth="1"/>
    <col min="13573" max="13802" width="8.875" style="249"/>
    <col min="13803" max="13803" width="2" style="249" customWidth="1"/>
    <col min="13804" max="13804" width="7.75" style="249" customWidth="1"/>
    <col min="13805" max="13805" width="13.25" style="249" customWidth="1"/>
    <col min="13806" max="13826" width="4.625" style="249" customWidth="1"/>
    <col min="13827" max="13827" width="8.875" style="249"/>
    <col min="13828" max="13828" width="3" style="249" customWidth="1"/>
    <col min="13829" max="14058" width="8.875" style="249"/>
    <col min="14059" max="14059" width="2" style="249" customWidth="1"/>
    <col min="14060" max="14060" width="7.75" style="249" customWidth="1"/>
    <col min="14061" max="14061" width="13.25" style="249" customWidth="1"/>
    <col min="14062" max="14082" width="4.625" style="249" customWidth="1"/>
    <col min="14083" max="14083" width="8.875" style="249"/>
    <col min="14084" max="14084" width="3" style="249" customWidth="1"/>
    <col min="14085" max="14314" width="8.875" style="249"/>
    <col min="14315" max="14315" width="2" style="249" customWidth="1"/>
    <col min="14316" max="14316" width="7.75" style="249" customWidth="1"/>
    <col min="14317" max="14317" width="13.25" style="249" customWidth="1"/>
    <col min="14318" max="14338" width="4.625" style="249" customWidth="1"/>
    <col min="14339" max="14339" width="8.875" style="249"/>
    <col min="14340" max="14340" width="3" style="249" customWidth="1"/>
    <col min="14341" max="14570" width="8.875" style="249"/>
    <col min="14571" max="14571" width="2" style="249" customWidth="1"/>
    <col min="14572" max="14572" width="7.75" style="249" customWidth="1"/>
    <col min="14573" max="14573" width="13.25" style="249" customWidth="1"/>
    <col min="14574" max="14594" width="4.625" style="249" customWidth="1"/>
    <col min="14595" max="14595" width="8.875" style="249"/>
    <col min="14596" max="14596" width="3" style="249" customWidth="1"/>
    <col min="14597" max="14826" width="8.875" style="249"/>
    <col min="14827" max="14827" width="2" style="249" customWidth="1"/>
    <col min="14828" max="14828" width="7.75" style="249" customWidth="1"/>
    <col min="14829" max="14829" width="13.25" style="249" customWidth="1"/>
    <col min="14830" max="14850" width="4.625" style="249" customWidth="1"/>
    <col min="14851" max="14851" width="8.875" style="249"/>
    <col min="14852" max="14852" width="3" style="249" customWidth="1"/>
    <col min="14853" max="15082" width="8.875" style="249"/>
    <col min="15083" max="15083" width="2" style="249" customWidth="1"/>
    <col min="15084" max="15084" width="7.75" style="249" customWidth="1"/>
    <col min="15085" max="15085" width="13.25" style="249" customWidth="1"/>
    <col min="15086" max="15106" width="4.625" style="249" customWidth="1"/>
    <col min="15107" max="15107" width="8.875" style="249"/>
    <col min="15108" max="15108" width="3" style="249" customWidth="1"/>
    <col min="15109" max="15338" width="8.875" style="249"/>
    <col min="15339" max="15339" width="2" style="249" customWidth="1"/>
    <col min="15340" max="15340" width="7.75" style="249" customWidth="1"/>
    <col min="15341" max="15341" width="13.25" style="249" customWidth="1"/>
    <col min="15342" max="15362" width="4.625" style="249" customWidth="1"/>
    <col min="15363" max="15363" width="8.875" style="249"/>
    <col min="15364" max="15364" width="3" style="249" customWidth="1"/>
    <col min="15365" max="15594" width="8.875" style="249"/>
    <col min="15595" max="15595" width="2" style="249" customWidth="1"/>
    <col min="15596" max="15596" width="7.75" style="249" customWidth="1"/>
    <col min="15597" max="15597" width="13.25" style="249" customWidth="1"/>
    <col min="15598" max="15618" width="4.625" style="249" customWidth="1"/>
    <col min="15619" max="15619" width="8.875" style="249"/>
    <col min="15620" max="15620" width="3" style="249" customWidth="1"/>
    <col min="15621" max="15850" width="8.875" style="249"/>
    <col min="15851" max="15851" width="2" style="249" customWidth="1"/>
    <col min="15852" max="15852" width="7.75" style="249" customWidth="1"/>
    <col min="15853" max="15853" width="13.25" style="249" customWidth="1"/>
    <col min="15854" max="15874" width="4.625" style="249" customWidth="1"/>
    <col min="15875" max="15875" width="8.875" style="249"/>
    <col min="15876" max="15876" width="3" style="249" customWidth="1"/>
    <col min="15877" max="16106" width="8.875" style="249"/>
    <col min="16107" max="16107" width="2" style="249" customWidth="1"/>
    <col min="16108" max="16108" width="7.75" style="249" customWidth="1"/>
    <col min="16109" max="16109" width="13.25" style="249" customWidth="1"/>
    <col min="16110" max="16130" width="4.625" style="249" customWidth="1"/>
    <col min="16131" max="16131" width="8.875" style="249"/>
    <col min="16132" max="16132" width="3" style="249" customWidth="1"/>
    <col min="16133" max="16384" width="8.875" style="249"/>
  </cols>
  <sheetData>
    <row r="1" spans="1:11" ht="27.75" customHeight="1" x14ac:dyDescent="0.15">
      <c r="A1" s="834" t="s">
        <v>127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1" ht="21" customHeight="1" x14ac:dyDescent="0.15">
      <c r="A2" s="250"/>
      <c r="B2" s="251"/>
      <c r="C2" s="251"/>
      <c r="D2" s="251"/>
      <c r="E2" s="251"/>
      <c r="F2" s="251"/>
      <c r="G2" s="251"/>
      <c r="H2" s="251"/>
      <c r="I2" s="251"/>
      <c r="J2" s="251"/>
    </row>
    <row r="3" spans="1:11" ht="18" customHeight="1" thickBot="1" x14ac:dyDescent="0.2">
      <c r="A3" s="373" t="s">
        <v>5</v>
      </c>
      <c r="B3" s="373"/>
      <c r="C3" s="370"/>
      <c r="D3" s="373"/>
      <c r="E3" s="254"/>
      <c r="F3" s="255"/>
      <c r="G3" s="255"/>
      <c r="H3" s="255"/>
      <c r="I3" s="255"/>
      <c r="J3" s="256"/>
    </row>
    <row r="4" spans="1:11" s="275" customFormat="1" ht="18" customHeight="1" x14ac:dyDescent="0.15">
      <c r="A4" s="293" t="s">
        <v>6</v>
      </c>
      <c r="B4" s="294" t="s">
        <v>7</v>
      </c>
      <c r="C4" s="295" t="s">
        <v>8</v>
      </c>
      <c r="D4" s="295" t="s">
        <v>9</v>
      </c>
      <c r="E4" s="836" t="s">
        <v>10</v>
      </c>
      <c r="F4" s="836"/>
      <c r="G4" s="836"/>
      <c r="H4" s="836"/>
      <c r="I4" s="836"/>
      <c r="J4" s="296" t="s">
        <v>11</v>
      </c>
      <c r="K4" s="325"/>
    </row>
    <row r="5" spans="1:11" s="275" customFormat="1" ht="20.100000000000001" customHeight="1" x14ac:dyDescent="0.25">
      <c r="A5" s="297">
        <v>44303</v>
      </c>
      <c r="B5" s="298">
        <v>1</v>
      </c>
      <c r="C5" s="327">
        <v>0.375</v>
      </c>
      <c r="D5" s="286" t="s">
        <v>277</v>
      </c>
      <c r="E5" s="262" t="s">
        <v>141</v>
      </c>
      <c r="F5" s="273">
        <v>1</v>
      </c>
      <c r="G5" s="347" t="s">
        <v>32</v>
      </c>
      <c r="H5" s="274">
        <v>0</v>
      </c>
      <c r="I5" s="263" t="s">
        <v>205</v>
      </c>
      <c r="J5" s="313" t="s">
        <v>163</v>
      </c>
      <c r="K5" s="325"/>
    </row>
    <row r="6" spans="1:11" s="275" customFormat="1" ht="20.100000000000001" customHeight="1" x14ac:dyDescent="0.15">
      <c r="A6" s="299" t="str">
        <f>"（"&amp;TEXT(A5,"aaa")&amp;"）"</f>
        <v>（土）</v>
      </c>
      <c r="B6" s="298">
        <v>2</v>
      </c>
      <c r="C6" s="289">
        <v>0.41319444444444442</v>
      </c>
      <c r="D6" s="286" t="s">
        <v>277</v>
      </c>
      <c r="E6" s="262" t="s">
        <v>206</v>
      </c>
      <c r="F6" s="273">
        <v>0</v>
      </c>
      <c r="G6" s="347" t="s">
        <v>32</v>
      </c>
      <c r="H6" s="274">
        <v>5</v>
      </c>
      <c r="I6" s="263" t="s">
        <v>201</v>
      </c>
      <c r="J6" s="313" t="s">
        <v>229</v>
      </c>
      <c r="K6" s="325"/>
    </row>
    <row r="7" spans="1:11" s="275" customFormat="1" ht="20.100000000000001" customHeight="1" x14ac:dyDescent="0.25">
      <c r="A7" s="300" t="s">
        <v>110</v>
      </c>
      <c r="B7" s="487">
        <v>3</v>
      </c>
      <c r="C7" s="488">
        <v>0.46180555555555558</v>
      </c>
      <c r="D7" s="480" t="s">
        <v>277</v>
      </c>
      <c r="E7" s="481" t="s">
        <v>141</v>
      </c>
      <c r="F7" s="482"/>
      <c r="G7" s="483" t="s">
        <v>323</v>
      </c>
      <c r="H7" s="484"/>
      <c r="I7" s="485" t="s">
        <v>201</v>
      </c>
      <c r="J7" s="486" t="s">
        <v>258</v>
      </c>
      <c r="K7" s="325"/>
    </row>
    <row r="8" spans="1:11" s="275" customFormat="1" ht="20.100000000000001" customHeight="1" x14ac:dyDescent="0.15">
      <c r="A8" s="302" t="s">
        <v>273</v>
      </c>
      <c r="B8" s="298"/>
      <c r="C8" s="289"/>
      <c r="D8" s="286"/>
      <c r="E8" s="262"/>
      <c r="F8" s="273"/>
      <c r="G8" s="347"/>
      <c r="H8" s="274"/>
      <c r="I8" s="263"/>
      <c r="J8" s="313"/>
      <c r="K8" s="325"/>
    </row>
    <row r="9" spans="1:11" s="275" customFormat="1" ht="20.100000000000001" customHeight="1" x14ac:dyDescent="0.15">
      <c r="A9" s="303" t="s">
        <v>13</v>
      </c>
      <c r="B9" s="298"/>
      <c r="C9" s="289"/>
      <c r="D9" s="286"/>
      <c r="E9" s="262"/>
      <c r="F9" s="273"/>
      <c r="G9" s="274"/>
      <c r="H9" s="274"/>
      <c r="I9" s="263"/>
      <c r="J9" s="313"/>
      <c r="K9" s="325"/>
    </row>
    <row r="10" spans="1:11" s="275" customFormat="1" ht="20.100000000000001" customHeight="1" x14ac:dyDescent="0.15">
      <c r="A10" s="479" t="s">
        <v>214</v>
      </c>
      <c r="B10" s="298"/>
      <c r="C10" s="289"/>
      <c r="D10" s="286"/>
      <c r="E10" s="262"/>
      <c r="F10" s="273"/>
      <c r="G10" s="347"/>
      <c r="H10" s="274"/>
      <c r="I10" s="263"/>
      <c r="J10" s="313"/>
      <c r="K10" s="325"/>
    </row>
    <row r="11" spans="1:11" s="275" customFormat="1" ht="20.100000000000001" customHeight="1" x14ac:dyDescent="0.15">
      <c r="A11" s="303" t="s">
        <v>206</v>
      </c>
      <c r="B11" s="298"/>
      <c r="C11" s="289"/>
      <c r="D11" s="286"/>
      <c r="E11" s="262"/>
      <c r="F11" s="273"/>
      <c r="G11" s="347"/>
      <c r="H11" s="274"/>
      <c r="I11" s="263"/>
      <c r="J11" s="313"/>
      <c r="K11" s="325"/>
    </row>
    <row r="12" spans="1:11" s="275" customFormat="1" ht="20.100000000000001" customHeight="1" x14ac:dyDescent="0.15">
      <c r="A12" s="316"/>
      <c r="B12" s="298"/>
      <c r="C12" s="289"/>
      <c r="D12" s="286"/>
      <c r="E12" s="262"/>
      <c r="F12" s="273"/>
      <c r="G12" s="347"/>
      <c r="H12" s="274"/>
      <c r="I12" s="263"/>
      <c r="J12" s="313"/>
      <c r="K12" s="325"/>
    </row>
    <row r="13" spans="1:11" s="275" customFormat="1" ht="20.100000000000001" customHeight="1" x14ac:dyDescent="0.15">
      <c r="A13" s="302"/>
      <c r="B13" s="298"/>
      <c r="C13" s="289"/>
      <c r="D13" s="286"/>
      <c r="E13" s="262"/>
      <c r="F13" s="273"/>
      <c r="G13" s="347"/>
      <c r="H13" s="274"/>
      <c r="I13" s="263"/>
      <c r="J13" s="313"/>
      <c r="K13" s="325"/>
    </row>
    <row r="14" spans="1:11" s="275" customFormat="1" ht="20.100000000000001" customHeight="1" x14ac:dyDescent="0.15">
      <c r="A14" s="303" t="s">
        <v>134</v>
      </c>
      <c r="B14" s="298"/>
      <c r="C14" s="289"/>
      <c r="D14" s="286"/>
      <c r="E14" s="317"/>
      <c r="F14" s="318"/>
      <c r="G14" s="319"/>
      <c r="H14" s="319"/>
      <c r="I14" s="261"/>
      <c r="J14" s="313"/>
      <c r="K14" s="325"/>
    </row>
    <row r="15" spans="1:11" s="275" customFormat="1" ht="20.100000000000001" customHeight="1" x14ac:dyDescent="0.15">
      <c r="A15" s="303" t="s">
        <v>204</v>
      </c>
      <c r="B15" s="298"/>
      <c r="C15" s="289"/>
      <c r="D15" s="286"/>
      <c r="E15" s="262" t="s">
        <v>22</v>
      </c>
      <c r="F15" s="258" t="s">
        <v>22</v>
      </c>
      <c r="G15" s="260" t="s">
        <v>22</v>
      </c>
      <c r="H15" s="260" t="s">
        <v>22</v>
      </c>
      <c r="I15" s="263" t="s">
        <v>22</v>
      </c>
      <c r="J15" s="313"/>
      <c r="K15" s="325"/>
    </row>
    <row r="16" spans="1:11" s="275" customFormat="1" ht="20.100000000000001" customHeight="1" thickBot="1" x14ac:dyDescent="0.2">
      <c r="A16" s="377"/>
      <c r="B16" s="367"/>
      <c r="C16" s="290"/>
      <c r="D16" s="368"/>
      <c r="E16" s="372"/>
      <c r="F16" s="321"/>
      <c r="G16" s="322"/>
      <c r="H16" s="322"/>
      <c r="I16" s="323"/>
      <c r="J16" s="292"/>
      <c r="K16" s="325"/>
    </row>
    <row r="17" spans="1:16" ht="21.75" customHeight="1" x14ac:dyDescent="0.15"/>
    <row r="18" spans="1:16" ht="21" customHeight="1" thickBot="1" x14ac:dyDescent="0.2">
      <c r="A18" s="499" t="s">
        <v>5</v>
      </c>
      <c r="B18" s="499"/>
      <c r="C18" s="550">
        <v>3.8194444444444441E-2</v>
      </c>
      <c r="D18" s="499"/>
      <c r="E18" s="535"/>
      <c r="F18" s="255"/>
      <c r="G18" s="255"/>
      <c r="H18" s="255"/>
      <c r="I18" s="255"/>
      <c r="J18" s="256"/>
    </row>
    <row r="19" spans="1:16" s="275" customFormat="1" ht="21.75" customHeight="1" x14ac:dyDescent="0.15">
      <c r="A19" s="293" t="s">
        <v>6</v>
      </c>
      <c r="B19" s="294" t="s">
        <v>7</v>
      </c>
      <c r="C19" s="295" t="s">
        <v>8</v>
      </c>
      <c r="D19" s="295" t="s">
        <v>9</v>
      </c>
      <c r="E19" s="836" t="s">
        <v>10</v>
      </c>
      <c r="F19" s="836"/>
      <c r="G19" s="836"/>
      <c r="H19" s="836"/>
      <c r="I19" s="836"/>
      <c r="J19" s="296" t="s">
        <v>11</v>
      </c>
      <c r="K19" s="325"/>
    </row>
    <row r="20" spans="1:16" s="275" customFormat="1" ht="21.75" customHeight="1" x14ac:dyDescent="0.25">
      <c r="A20" s="297">
        <v>44332</v>
      </c>
      <c r="B20" s="501">
        <v>1</v>
      </c>
      <c r="C20" s="502">
        <v>0.375</v>
      </c>
      <c r="D20" s="503" t="s">
        <v>49</v>
      </c>
      <c r="E20" s="514" t="s">
        <v>231</v>
      </c>
      <c r="F20" s="505"/>
      <c r="G20" s="506" t="s">
        <v>32</v>
      </c>
      <c r="H20" s="507"/>
      <c r="I20" s="514" t="s">
        <v>242</v>
      </c>
      <c r="J20" s="512" t="s">
        <v>163</v>
      </c>
      <c r="K20" s="325"/>
    </row>
    <row r="21" spans="1:16" s="275" customFormat="1" ht="21.75" customHeight="1" x14ac:dyDescent="0.15">
      <c r="A21" s="299" t="str">
        <f>"（"&amp;TEXT(A20,"aaa")&amp;"）"</f>
        <v>（日）</v>
      </c>
      <c r="B21" s="501">
        <v>2</v>
      </c>
      <c r="C21" s="510">
        <f t="shared" ref="C21:C27" si="0">C20+$C$18</f>
        <v>0.41319444444444442</v>
      </c>
      <c r="D21" s="503" t="s">
        <v>337</v>
      </c>
      <c r="E21" s="504" t="s">
        <v>182</v>
      </c>
      <c r="F21" s="505"/>
      <c r="G21" s="506" t="s">
        <v>12</v>
      </c>
      <c r="H21" s="507"/>
      <c r="I21" s="508" t="s">
        <v>179</v>
      </c>
      <c r="J21" s="512" t="s">
        <v>143</v>
      </c>
      <c r="K21" s="325"/>
    </row>
    <row r="22" spans="1:16" s="275" customFormat="1" ht="21.75" customHeight="1" x14ac:dyDescent="0.25">
      <c r="A22" s="300" t="s">
        <v>110</v>
      </c>
      <c r="B22" s="501">
        <v>3</v>
      </c>
      <c r="C22" s="510">
        <f t="shared" si="0"/>
        <v>0.45138888888888884</v>
      </c>
      <c r="D22" s="503" t="s">
        <v>338</v>
      </c>
      <c r="E22" s="515" t="s">
        <v>268</v>
      </c>
      <c r="F22" s="505"/>
      <c r="G22" s="506" t="s">
        <v>32</v>
      </c>
      <c r="H22" s="507"/>
      <c r="I22" s="514" t="s">
        <v>202</v>
      </c>
      <c r="J22" s="512" t="s">
        <v>165</v>
      </c>
      <c r="K22" s="325"/>
      <c r="L22" s="261"/>
      <c r="M22" s="258"/>
      <c r="N22" s="259"/>
      <c r="O22" s="260"/>
      <c r="P22" s="257"/>
    </row>
    <row r="23" spans="1:16" s="275" customFormat="1" ht="21.75" customHeight="1" x14ac:dyDescent="0.15">
      <c r="A23" s="302" t="s">
        <v>273</v>
      </c>
      <c r="B23" s="501">
        <v>4</v>
      </c>
      <c r="C23" s="510">
        <f t="shared" si="0"/>
        <v>0.48958333333333326</v>
      </c>
      <c r="D23" s="503" t="s">
        <v>334</v>
      </c>
      <c r="E23" s="504" t="s">
        <v>182</v>
      </c>
      <c r="F23" s="505"/>
      <c r="G23" s="506" t="s">
        <v>32</v>
      </c>
      <c r="H23" s="507"/>
      <c r="I23" s="508" t="s">
        <v>203</v>
      </c>
      <c r="J23" s="512" t="s">
        <v>229</v>
      </c>
      <c r="K23" s="325"/>
    </row>
    <row r="24" spans="1:16" s="275" customFormat="1" ht="21.75" customHeight="1" x14ac:dyDescent="0.15">
      <c r="A24" s="303" t="s">
        <v>13</v>
      </c>
      <c r="B24" s="501">
        <v>5</v>
      </c>
      <c r="C24" s="510">
        <f t="shared" si="0"/>
        <v>0.52777777777777768</v>
      </c>
      <c r="D24" s="503" t="s">
        <v>277</v>
      </c>
      <c r="E24" s="515" t="s">
        <v>201</v>
      </c>
      <c r="F24" s="505"/>
      <c r="G24" s="506" t="s">
        <v>32</v>
      </c>
      <c r="H24" s="507"/>
      <c r="I24" s="513" t="s">
        <v>205</v>
      </c>
      <c r="J24" s="512" t="s">
        <v>164</v>
      </c>
      <c r="K24" s="325"/>
    </row>
    <row r="25" spans="1:16" s="275" customFormat="1" ht="21.75" customHeight="1" x14ac:dyDescent="0.15">
      <c r="A25" s="304" t="s">
        <v>236</v>
      </c>
      <c r="B25" s="501">
        <v>6</v>
      </c>
      <c r="C25" s="510">
        <f t="shared" si="0"/>
        <v>0.5659722222222221</v>
      </c>
      <c r="D25" s="503" t="s">
        <v>335</v>
      </c>
      <c r="E25" s="515" t="s">
        <v>141</v>
      </c>
      <c r="F25" s="505"/>
      <c r="G25" s="506" t="s">
        <v>32</v>
      </c>
      <c r="H25" s="507"/>
      <c r="I25" s="508" t="s">
        <v>206</v>
      </c>
      <c r="J25" s="512" t="s">
        <v>166</v>
      </c>
      <c r="K25" s="325"/>
      <c r="L25" s="491"/>
      <c r="M25" s="489"/>
      <c r="N25" s="467"/>
      <c r="O25" s="490"/>
      <c r="P25" s="466"/>
    </row>
    <row r="26" spans="1:16" s="275" customFormat="1" ht="21.75" customHeight="1" x14ac:dyDescent="0.15">
      <c r="A26" s="305" t="s">
        <v>262</v>
      </c>
      <c r="B26" s="501">
        <v>7</v>
      </c>
      <c r="C26" s="510">
        <f t="shared" si="0"/>
        <v>0.60416666666666652</v>
      </c>
      <c r="D26" s="503" t="s">
        <v>277</v>
      </c>
      <c r="E26" s="527" t="s">
        <v>206</v>
      </c>
      <c r="F26" s="516"/>
      <c r="G26" s="506" t="s">
        <v>32</v>
      </c>
      <c r="H26" s="517"/>
      <c r="I26" s="513" t="s">
        <v>205</v>
      </c>
      <c r="J26" s="512" t="s">
        <v>237</v>
      </c>
      <c r="K26" s="325"/>
    </row>
    <row r="27" spans="1:16" s="275" customFormat="1" ht="21.75" customHeight="1" x14ac:dyDescent="0.15">
      <c r="A27" s="305" t="s">
        <v>336</v>
      </c>
      <c r="B27" s="501">
        <v>8</v>
      </c>
      <c r="C27" s="510">
        <f t="shared" si="0"/>
        <v>0.64236111111111094</v>
      </c>
      <c r="D27" s="503" t="s">
        <v>277</v>
      </c>
      <c r="E27" s="504" t="s">
        <v>141</v>
      </c>
      <c r="F27" s="516"/>
      <c r="G27" s="506" t="s">
        <v>32</v>
      </c>
      <c r="H27" s="517"/>
      <c r="I27" s="511" t="s">
        <v>201</v>
      </c>
      <c r="J27" s="512" t="s">
        <v>210</v>
      </c>
      <c r="K27" s="325"/>
    </row>
    <row r="28" spans="1:16" s="275" customFormat="1" ht="21.75" customHeight="1" x14ac:dyDescent="0.15">
      <c r="A28" s="305" t="s">
        <v>296</v>
      </c>
      <c r="B28" s="501"/>
      <c r="C28" s="518"/>
      <c r="D28" s="503"/>
      <c r="E28" s="511"/>
      <c r="F28" s="511"/>
      <c r="G28" s="511"/>
      <c r="H28" s="511"/>
      <c r="I28" s="511"/>
      <c r="J28" s="512"/>
      <c r="K28" s="325"/>
      <c r="M28" s="474"/>
    </row>
    <row r="29" spans="1:16" s="275" customFormat="1" ht="18" customHeight="1" x14ac:dyDescent="0.15">
      <c r="A29" s="306"/>
      <c r="B29" s="501"/>
      <c r="C29" s="518"/>
      <c r="D29" s="503"/>
      <c r="E29" s="528"/>
      <c r="F29" s="516"/>
      <c r="G29" s="517"/>
      <c r="H29" s="517"/>
      <c r="I29" s="528"/>
      <c r="J29" s="512"/>
      <c r="K29" s="325"/>
    </row>
    <row r="30" spans="1:16" s="275" customFormat="1" ht="18" customHeight="1" x14ac:dyDescent="0.15">
      <c r="A30" s="307" t="s">
        <v>134</v>
      </c>
      <c r="B30" s="501"/>
      <c r="C30" s="518"/>
      <c r="D30" s="503"/>
      <c r="E30" s="515"/>
      <c r="F30" s="505"/>
      <c r="G30" s="506"/>
      <c r="H30" s="507"/>
      <c r="I30" s="514"/>
      <c r="J30" s="512"/>
      <c r="K30" s="325"/>
    </row>
    <row r="31" spans="1:16" s="275" customFormat="1" ht="21.75" customHeight="1" x14ac:dyDescent="0.25">
      <c r="A31" s="308" t="s">
        <v>274</v>
      </c>
      <c r="B31" s="501"/>
      <c r="C31" s="518"/>
      <c r="D31" s="503"/>
      <c r="E31" s="528"/>
      <c r="F31" s="516"/>
      <c r="G31" s="517"/>
      <c r="H31" s="517"/>
      <c r="I31" s="528"/>
      <c r="J31" s="512"/>
      <c r="K31" s="325"/>
    </row>
    <row r="32" spans="1:16" s="275" customFormat="1" ht="21.75" customHeight="1" thickBot="1" x14ac:dyDescent="0.2">
      <c r="A32" s="377"/>
      <c r="B32" s="519"/>
      <c r="C32" s="520"/>
      <c r="D32" s="521"/>
      <c r="E32" s="532"/>
      <c r="F32" s="529"/>
      <c r="G32" s="530"/>
      <c r="H32" s="530"/>
      <c r="I32" s="531"/>
      <c r="J32" s="526"/>
      <c r="K32" s="325"/>
    </row>
    <row r="33" spans="1:16" ht="21.75" customHeight="1" x14ac:dyDescent="0.15"/>
    <row r="34" spans="1:16" ht="21" customHeight="1" thickBot="1" x14ac:dyDescent="0.2">
      <c r="A34" s="499" t="s">
        <v>5</v>
      </c>
      <c r="B34" s="499"/>
      <c r="C34" s="550">
        <v>3.8194444444444441E-2</v>
      </c>
      <c r="D34" s="499"/>
      <c r="E34" s="535"/>
      <c r="F34" s="255"/>
      <c r="G34" s="255"/>
      <c r="H34" s="255"/>
      <c r="I34" s="255"/>
      <c r="J34" s="256"/>
    </row>
    <row r="35" spans="1:16" s="275" customFormat="1" ht="21.75" customHeight="1" x14ac:dyDescent="0.15">
      <c r="A35" s="293" t="s">
        <v>6</v>
      </c>
      <c r="B35" s="294" t="s">
        <v>7</v>
      </c>
      <c r="C35" s="295" t="s">
        <v>8</v>
      </c>
      <c r="D35" s="295" t="s">
        <v>9</v>
      </c>
      <c r="E35" s="836" t="s">
        <v>10</v>
      </c>
      <c r="F35" s="836"/>
      <c r="G35" s="836"/>
      <c r="H35" s="836"/>
      <c r="I35" s="836"/>
      <c r="J35" s="296" t="s">
        <v>11</v>
      </c>
      <c r="K35" s="325"/>
    </row>
    <row r="36" spans="1:16" s="275" customFormat="1" ht="19.5" customHeight="1" x14ac:dyDescent="0.25">
      <c r="A36" s="297">
        <v>44331</v>
      </c>
      <c r="B36" s="298">
        <v>1</v>
      </c>
      <c r="C36" s="285">
        <v>0.54166666666666663</v>
      </c>
      <c r="D36" s="286" t="s">
        <v>277</v>
      </c>
      <c r="E36" s="536" t="s">
        <v>201</v>
      </c>
      <c r="F36" s="273">
        <v>0</v>
      </c>
      <c r="G36" s="347" t="s">
        <v>32</v>
      </c>
      <c r="H36" s="274">
        <v>2</v>
      </c>
      <c r="I36" s="536" t="s">
        <v>205</v>
      </c>
      <c r="J36" s="313" t="s">
        <v>163</v>
      </c>
      <c r="K36" s="325"/>
    </row>
    <row r="37" spans="1:16" s="275" customFormat="1" ht="19.5" customHeight="1" x14ac:dyDescent="0.15">
      <c r="A37" s="299" t="str">
        <f>"（"&amp;TEXT(A36,"aaa")&amp;"）"</f>
        <v>（土）</v>
      </c>
      <c r="B37" s="298">
        <v>2</v>
      </c>
      <c r="C37" s="288">
        <f>C36+$C$34</f>
        <v>0.57986111111111105</v>
      </c>
      <c r="D37" s="286" t="s">
        <v>277</v>
      </c>
      <c r="E37" s="262" t="s">
        <v>141</v>
      </c>
      <c r="F37" s="273">
        <v>5</v>
      </c>
      <c r="G37" s="347" t="s">
        <v>32</v>
      </c>
      <c r="H37" s="274">
        <v>0</v>
      </c>
      <c r="I37" s="263" t="s">
        <v>206</v>
      </c>
      <c r="J37" s="313" t="s">
        <v>143</v>
      </c>
      <c r="K37" s="325"/>
    </row>
    <row r="38" spans="1:16" s="275" customFormat="1" ht="19.5" customHeight="1" x14ac:dyDescent="0.25">
      <c r="A38" s="300" t="s">
        <v>110</v>
      </c>
      <c r="B38" s="298">
        <v>3</v>
      </c>
      <c r="C38" s="288">
        <f>C37+$C$34+0.0138888888888889</f>
        <v>0.63194444444444442</v>
      </c>
      <c r="D38" s="286" t="s">
        <v>277</v>
      </c>
      <c r="E38" s="261" t="s">
        <v>206</v>
      </c>
      <c r="F38" s="273">
        <v>0</v>
      </c>
      <c r="G38" s="347" t="s">
        <v>32</v>
      </c>
      <c r="H38" s="274">
        <v>3</v>
      </c>
      <c r="I38" s="536" t="s">
        <v>205</v>
      </c>
      <c r="J38" s="313" t="s">
        <v>165</v>
      </c>
      <c r="K38" s="325"/>
      <c r="L38" s="261"/>
      <c r="M38" s="537"/>
      <c r="N38" s="259"/>
      <c r="O38" s="260"/>
      <c r="P38" s="257"/>
    </row>
    <row r="39" spans="1:16" s="275" customFormat="1" ht="19.5" customHeight="1" x14ac:dyDescent="0.15">
      <c r="A39" s="302" t="s">
        <v>273</v>
      </c>
      <c r="B39" s="298">
        <v>4</v>
      </c>
      <c r="C39" s="288">
        <f t="shared" ref="C39" si="1">C38+$C$34</f>
        <v>0.67013888888888884</v>
      </c>
      <c r="D39" s="286" t="s">
        <v>277</v>
      </c>
      <c r="E39" s="262" t="s">
        <v>141</v>
      </c>
      <c r="F39" s="273">
        <v>3</v>
      </c>
      <c r="G39" s="347" t="s">
        <v>32</v>
      </c>
      <c r="H39" s="274">
        <v>0</v>
      </c>
      <c r="I39" s="263" t="s">
        <v>201</v>
      </c>
      <c r="J39" s="313" t="s">
        <v>229</v>
      </c>
      <c r="K39" s="325"/>
    </row>
    <row r="40" spans="1:16" s="275" customFormat="1" ht="19.5" customHeight="1" x14ac:dyDescent="0.15">
      <c r="A40" s="303" t="s">
        <v>13</v>
      </c>
      <c r="B40" s="298"/>
      <c r="C40" s="288"/>
      <c r="D40" s="286"/>
      <c r="E40" s="261"/>
      <c r="F40" s="273"/>
      <c r="G40" s="347"/>
      <c r="H40" s="274"/>
      <c r="I40" s="264"/>
      <c r="J40" s="313"/>
      <c r="K40" s="325"/>
    </row>
    <row r="41" spans="1:16" s="275" customFormat="1" ht="19.5" customHeight="1" x14ac:dyDescent="0.15">
      <c r="A41" s="305" t="s">
        <v>201</v>
      </c>
      <c r="B41" s="298"/>
      <c r="C41" s="288"/>
      <c r="D41" s="286"/>
      <c r="E41" s="261"/>
      <c r="F41" s="273"/>
      <c r="G41" s="347"/>
      <c r="H41" s="274"/>
      <c r="I41" s="263"/>
      <c r="J41" s="313"/>
      <c r="K41" s="325"/>
      <c r="L41" s="491"/>
      <c r="M41" s="489"/>
      <c r="N41" s="467"/>
      <c r="O41" s="490"/>
      <c r="P41" s="466"/>
    </row>
    <row r="42" spans="1:16" s="275" customFormat="1" ht="19.5" customHeight="1" x14ac:dyDescent="0.15">
      <c r="A42" s="305" t="s">
        <v>205</v>
      </c>
      <c r="B42" s="298"/>
      <c r="C42" s="288"/>
      <c r="D42" s="286"/>
      <c r="E42" s="265"/>
      <c r="F42" s="318"/>
      <c r="G42" s="347"/>
      <c r="H42" s="319"/>
      <c r="I42" s="264"/>
      <c r="J42" s="313"/>
      <c r="K42" s="325"/>
    </row>
    <row r="43" spans="1:16" s="275" customFormat="1" ht="19.5" customHeight="1" x14ac:dyDescent="0.15">
      <c r="A43" s="305"/>
      <c r="B43" s="298"/>
      <c r="C43" s="288"/>
      <c r="D43" s="286"/>
      <c r="E43" s="262"/>
      <c r="F43" s="318"/>
      <c r="G43" s="347"/>
      <c r="H43" s="319"/>
      <c r="I43" s="364"/>
      <c r="J43" s="313"/>
      <c r="K43" s="325"/>
    </row>
    <row r="44" spans="1:16" s="275" customFormat="1" ht="19.5" customHeight="1" x14ac:dyDescent="0.15">
      <c r="A44" s="305"/>
      <c r="B44" s="298"/>
      <c r="C44" s="289"/>
      <c r="D44" s="286"/>
      <c r="E44" s="364"/>
      <c r="F44" s="364"/>
      <c r="G44" s="364"/>
      <c r="H44" s="364"/>
      <c r="I44" s="364"/>
      <c r="J44" s="313"/>
      <c r="K44" s="325"/>
      <c r="M44" s="474"/>
    </row>
    <row r="45" spans="1:16" s="275" customFormat="1" ht="19.5" customHeight="1" x14ac:dyDescent="0.15">
      <c r="A45" s="306"/>
      <c r="B45" s="298"/>
      <c r="C45" s="289"/>
      <c r="D45" s="286"/>
      <c r="E45" s="268"/>
      <c r="F45" s="318"/>
      <c r="G45" s="319"/>
      <c r="H45" s="319"/>
      <c r="I45" s="268"/>
      <c r="J45" s="313"/>
      <c r="K45" s="325"/>
    </row>
    <row r="46" spans="1:16" s="275" customFormat="1" ht="19.5" customHeight="1" x14ac:dyDescent="0.15">
      <c r="A46" s="307" t="s">
        <v>134</v>
      </c>
      <c r="B46" s="298"/>
      <c r="C46" s="289"/>
      <c r="D46" s="286"/>
      <c r="E46" s="261"/>
      <c r="F46" s="273"/>
      <c r="G46" s="347"/>
      <c r="H46" s="274"/>
      <c r="I46" s="536"/>
      <c r="J46" s="313"/>
      <c r="K46" s="325"/>
    </row>
    <row r="47" spans="1:16" s="275" customFormat="1" ht="19.5" customHeight="1" x14ac:dyDescent="0.25">
      <c r="A47" s="308" t="s">
        <v>274</v>
      </c>
      <c r="B47" s="298"/>
      <c r="C47" s="289"/>
      <c r="D47" s="286"/>
      <c r="E47" s="268"/>
      <c r="F47" s="318"/>
      <c r="G47" s="319"/>
      <c r="H47" s="319"/>
      <c r="I47" s="268"/>
      <c r="J47" s="313"/>
      <c r="K47" s="325"/>
    </row>
    <row r="48" spans="1:16" s="275" customFormat="1" ht="19.5" customHeight="1" thickBot="1" x14ac:dyDescent="0.2">
      <c r="A48" s="377"/>
      <c r="B48" s="367"/>
      <c r="C48" s="290"/>
      <c r="D48" s="368"/>
      <c r="E48" s="369"/>
      <c r="F48" s="365"/>
      <c r="G48" s="366"/>
      <c r="H48" s="366"/>
      <c r="I48" s="272"/>
      <c r="J48" s="292"/>
      <c r="K48" s="325"/>
    </row>
    <row r="49" spans="1:13" ht="21.75" customHeight="1" x14ac:dyDescent="0.15"/>
    <row r="50" spans="1:13" ht="18" hidden="1" customHeight="1" thickBot="1" x14ac:dyDescent="0.2">
      <c r="A50" s="499" t="s">
        <v>5</v>
      </c>
      <c r="B50" s="499"/>
      <c r="C50" s="550">
        <v>3.8194444444444441E-2</v>
      </c>
      <c r="D50" s="499"/>
      <c r="E50" s="535"/>
      <c r="F50" s="255"/>
      <c r="G50" s="255"/>
      <c r="H50" s="255"/>
      <c r="I50" s="255"/>
      <c r="J50" s="256"/>
    </row>
    <row r="51" spans="1:13" s="275" customFormat="1" ht="21.75" hidden="1" customHeight="1" x14ac:dyDescent="0.15">
      <c r="A51" s="547" t="s">
        <v>6</v>
      </c>
      <c r="B51" s="294" t="s">
        <v>7</v>
      </c>
      <c r="C51" s="295" t="s">
        <v>8</v>
      </c>
      <c r="D51" s="295" t="s">
        <v>9</v>
      </c>
      <c r="E51" s="836" t="s">
        <v>10</v>
      </c>
      <c r="F51" s="836"/>
      <c r="G51" s="836"/>
      <c r="H51" s="836"/>
      <c r="I51" s="836"/>
      <c r="J51" s="296" t="s">
        <v>11</v>
      </c>
      <c r="K51" s="325"/>
    </row>
    <row r="52" spans="1:13" s="275" customFormat="1" ht="19.5" hidden="1" customHeight="1" x14ac:dyDescent="0.25">
      <c r="A52" s="297">
        <v>44339</v>
      </c>
      <c r="B52" s="298">
        <v>1</v>
      </c>
      <c r="C52" s="285">
        <v>0.375</v>
      </c>
      <c r="D52" s="286" t="s">
        <v>276</v>
      </c>
      <c r="E52" s="262" t="s">
        <v>118</v>
      </c>
      <c r="F52" s="273"/>
      <c r="G52" s="347" t="s">
        <v>32</v>
      </c>
      <c r="H52" s="274"/>
      <c r="I52" s="264" t="s">
        <v>202</v>
      </c>
      <c r="J52" s="313" t="s">
        <v>163</v>
      </c>
      <c r="K52" s="325"/>
    </row>
    <row r="53" spans="1:13" s="275" customFormat="1" ht="19.5" hidden="1" customHeight="1" x14ac:dyDescent="0.15">
      <c r="A53" s="299" t="str">
        <f>"（"&amp;TEXT(A52,"aaa")&amp;"）"</f>
        <v>（日）</v>
      </c>
      <c r="B53" s="298">
        <v>2</v>
      </c>
      <c r="C53" s="288">
        <f>C52+$C$50</f>
        <v>0.41319444444444442</v>
      </c>
      <c r="D53" s="286" t="s">
        <v>129</v>
      </c>
      <c r="E53" s="262" t="s">
        <v>199</v>
      </c>
      <c r="F53" s="273"/>
      <c r="G53" s="347" t="s">
        <v>32</v>
      </c>
      <c r="H53" s="274"/>
      <c r="I53" s="263" t="s">
        <v>182</v>
      </c>
      <c r="J53" s="313" t="s">
        <v>143</v>
      </c>
      <c r="K53" s="325"/>
    </row>
    <row r="54" spans="1:13" s="275" customFormat="1" ht="19.5" hidden="1" customHeight="1" x14ac:dyDescent="0.25">
      <c r="A54" s="300" t="s">
        <v>110</v>
      </c>
      <c r="B54" s="298">
        <v>3</v>
      </c>
      <c r="C54" s="288">
        <f t="shared" ref="C54:C58" si="2">C53+$C$50</f>
        <v>0.45138888888888884</v>
      </c>
      <c r="D54" s="286" t="s">
        <v>49</v>
      </c>
      <c r="E54" s="262" t="s">
        <v>118</v>
      </c>
      <c r="F54" s="273"/>
      <c r="G54" s="347" t="s">
        <v>12</v>
      </c>
      <c r="H54" s="274"/>
      <c r="I54" s="263" t="s">
        <v>269</v>
      </c>
      <c r="J54" s="313" t="s">
        <v>165</v>
      </c>
      <c r="K54" s="325"/>
    </row>
    <row r="55" spans="1:13" s="275" customFormat="1" ht="19.5" hidden="1" customHeight="1" x14ac:dyDescent="0.15">
      <c r="A55" s="302" t="s">
        <v>322</v>
      </c>
      <c r="B55" s="298">
        <v>4</v>
      </c>
      <c r="C55" s="288">
        <f t="shared" si="2"/>
        <v>0.48958333333333326</v>
      </c>
      <c r="D55" s="286" t="s">
        <v>49</v>
      </c>
      <c r="E55" s="263" t="s">
        <v>275</v>
      </c>
      <c r="F55" s="273"/>
      <c r="G55" s="347" t="s">
        <v>32</v>
      </c>
      <c r="H55" s="274"/>
      <c r="I55" s="263" t="s">
        <v>202</v>
      </c>
      <c r="J55" s="313" t="s">
        <v>229</v>
      </c>
      <c r="K55" s="325"/>
    </row>
    <row r="56" spans="1:13" s="275" customFormat="1" ht="19.5" hidden="1" customHeight="1" x14ac:dyDescent="0.15">
      <c r="A56" s="303" t="s">
        <v>13</v>
      </c>
      <c r="B56" s="298">
        <v>5</v>
      </c>
      <c r="C56" s="288">
        <f t="shared" si="2"/>
        <v>0.52777777777777768</v>
      </c>
      <c r="D56" s="286" t="s">
        <v>129</v>
      </c>
      <c r="E56" s="262" t="s">
        <v>179</v>
      </c>
      <c r="F56" s="273"/>
      <c r="G56" s="347" t="s">
        <v>32</v>
      </c>
      <c r="H56" s="274"/>
      <c r="I56" s="263" t="s">
        <v>203</v>
      </c>
      <c r="J56" s="313" t="s">
        <v>164</v>
      </c>
      <c r="K56" s="325"/>
    </row>
    <row r="57" spans="1:13" s="275" customFormat="1" ht="19.5" hidden="1" customHeight="1" x14ac:dyDescent="0.15">
      <c r="A57" s="303" t="s">
        <v>350</v>
      </c>
      <c r="B57" s="298">
        <v>6</v>
      </c>
      <c r="C57" s="288">
        <f t="shared" si="2"/>
        <v>0.5659722222222221</v>
      </c>
      <c r="D57" s="286" t="s">
        <v>276</v>
      </c>
      <c r="E57" s="263" t="s">
        <v>275</v>
      </c>
      <c r="F57" s="325"/>
      <c r="G57" s="347" t="s">
        <v>32</v>
      </c>
      <c r="H57" s="325"/>
      <c r="I57" s="263" t="s">
        <v>128</v>
      </c>
      <c r="J57" s="313" t="s">
        <v>166</v>
      </c>
      <c r="K57" s="325"/>
    </row>
    <row r="58" spans="1:13" s="275" customFormat="1" ht="19.5" hidden="1" customHeight="1" x14ac:dyDescent="0.15">
      <c r="A58" s="303" t="s">
        <v>266</v>
      </c>
      <c r="B58" s="298">
        <v>7</v>
      </c>
      <c r="C58" s="288">
        <f t="shared" si="2"/>
        <v>0.60416666666666652</v>
      </c>
      <c r="D58" s="286" t="s">
        <v>129</v>
      </c>
      <c r="E58" s="263" t="s">
        <v>199</v>
      </c>
      <c r="F58" s="273"/>
      <c r="G58" s="347" t="s">
        <v>32</v>
      </c>
      <c r="H58" s="274"/>
      <c r="I58" s="263" t="s">
        <v>203</v>
      </c>
      <c r="J58" s="313" t="s">
        <v>237</v>
      </c>
      <c r="K58" s="325"/>
      <c r="M58" s="474"/>
    </row>
    <row r="59" spans="1:13" s="275" customFormat="1" ht="19.5" hidden="1" customHeight="1" x14ac:dyDescent="0.15">
      <c r="A59" s="303" t="s">
        <v>351</v>
      </c>
      <c r="B59" s="298">
        <v>8</v>
      </c>
      <c r="C59" s="288">
        <f>C58+$C$50+0.0138888888888889</f>
        <v>0.65624999999999989</v>
      </c>
      <c r="D59" s="286" t="s">
        <v>129</v>
      </c>
      <c r="E59" s="262" t="s">
        <v>179</v>
      </c>
      <c r="F59" s="273"/>
      <c r="G59" s="347" t="s">
        <v>32</v>
      </c>
      <c r="H59" s="274"/>
      <c r="I59" s="263" t="s">
        <v>199</v>
      </c>
      <c r="J59" s="313" t="s">
        <v>333</v>
      </c>
      <c r="K59" s="325"/>
    </row>
    <row r="60" spans="1:13" s="275" customFormat="1" ht="19.5" hidden="1" customHeight="1" x14ac:dyDescent="0.15">
      <c r="A60" s="302" t="s">
        <v>352</v>
      </c>
      <c r="B60" s="298"/>
      <c r="C60" s="288"/>
      <c r="D60" s="286"/>
      <c r="E60" s="262"/>
      <c r="F60" s="273"/>
      <c r="G60" s="274"/>
      <c r="H60" s="274"/>
      <c r="I60" s="263"/>
      <c r="J60" s="313"/>
      <c r="K60" s="325"/>
    </row>
    <row r="61" spans="1:13" s="275" customFormat="1" ht="19.5" hidden="1" customHeight="1" x14ac:dyDescent="0.15">
      <c r="A61" s="303" t="s">
        <v>134</v>
      </c>
      <c r="B61" s="298"/>
      <c r="C61" s="289"/>
      <c r="D61" s="286"/>
      <c r="E61" s="262"/>
      <c r="F61" s="273"/>
      <c r="G61" s="274"/>
      <c r="H61" s="274"/>
      <c r="I61" s="263"/>
      <c r="J61" s="313"/>
      <c r="K61" s="325"/>
    </row>
    <row r="62" spans="1:13" s="275" customFormat="1" ht="19.5" hidden="1" customHeight="1" x14ac:dyDescent="0.15">
      <c r="A62" s="303" t="s">
        <v>349</v>
      </c>
      <c r="B62" s="298"/>
      <c r="C62" s="289" t="s">
        <v>22</v>
      </c>
      <c r="D62" s="286" t="s">
        <v>22</v>
      </c>
      <c r="E62" s="268" t="s">
        <v>22</v>
      </c>
      <c r="F62" s="318" t="s">
        <v>22</v>
      </c>
      <c r="G62" s="319" t="s">
        <v>22</v>
      </c>
      <c r="H62" s="319" t="s">
        <v>22</v>
      </c>
      <c r="I62" s="268" t="s">
        <v>22</v>
      </c>
      <c r="J62" s="313" t="s">
        <v>22</v>
      </c>
      <c r="K62" s="325"/>
    </row>
    <row r="63" spans="1:13" s="275" customFormat="1" ht="19.5" hidden="1" customHeight="1" thickBot="1" x14ac:dyDescent="0.3">
      <c r="A63" s="314"/>
      <c r="B63" s="367"/>
      <c r="C63" s="290"/>
      <c r="D63" s="368"/>
      <c r="E63" s="369"/>
      <c r="F63" s="365"/>
      <c r="G63" s="366"/>
      <c r="H63" s="366"/>
      <c r="I63" s="272"/>
      <c r="J63" s="292"/>
      <c r="K63" s="325"/>
    </row>
    <row r="64" spans="1:13" ht="21.75" hidden="1" customHeight="1" x14ac:dyDescent="0.15"/>
    <row r="65" spans="1:16" ht="21" hidden="1" customHeight="1" thickBot="1" x14ac:dyDescent="0.2">
      <c r="A65" s="499" t="s">
        <v>5</v>
      </c>
      <c r="B65" s="499"/>
      <c r="C65" s="550">
        <v>3.8194444444444441E-2</v>
      </c>
      <c r="D65" s="499"/>
      <c r="E65" s="535"/>
      <c r="F65" s="255"/>
      <c r="G65" s="255"/>
      <c r="H65" s="255"/>
      <c r="I65" s="255"/>
      <c r="J65" s="256"/>
    </row>
    <row r="66" spans="1:16" s="275" customFormat="1" ht="21.75" hidden="1" customHeight="1" x14ac:dyDescent="0.15">
      <c r="A66" s="547" t="s">
        <v>6</v>
      </c>
      <c r="B66" s="294" t="s">
        <v>7</v>
      </c>
      <c r="C66" s="295" t="s">
        <v>8</v>
      </c>
      <c r="D66" s="295" t="s">
        <v>9</v>
      </c>
      <c r="E66" s="836" t="s">
        <v>10</v>
      </c>
      <c r="F66" s="836"/>
      <c r="G66" s="836"/>
      <c r="H66" s="836"/>
      <c r="I66" s="836"/>
      <c r="J66" s="296" t="s">
        <v>11</v>
      </c>
      <c r="K66" s="325"/>
    </row>
    <row r="67" spans="1:16" s="275" customFormat="1" ht="20.25" hidden="1" customHeight="1" x14ac:dyDescent="0.25">
      <c r="A67" s="297">
        <v>44353</v>
      </c>
      <c r="B67" s="298">
        <v>1</v>
      </c>
      <c r="C67" s="285">
        <v>0.375</v>
      </c>
      <c r="D67" s="286" t="s">
        <v>49</v>
      </c>
      <c r="E67" s="536" t="s">
        <v>118</v>
      </c>
      <c r="F67" s="273"/>
      <c r="G67" s="347" t="s">
        <v>32</v>
      </c>
      <c r="H67" s="274"/>
      <c r="I67" s="536" t="s">
        <v>242</v>
      </c>
      <c r="J67" s="313" t="s">
        <v>163</v>
      </c>
      <c r="K67" s="325"/>
    </row>
    <row r="68" spans="1:16" s="275" customFormat="1" ht="20.25" hidden="1" customHeight="1" x14ac:dyDescent="0.15">
      <c r="A68" s="299" t="str">
        <f>"（"&amp;TEXT(A67,"aaa")&amp;"）"</f>
        <v>（日）</v>
      </c>
      <c r="B68" s="298">
        <v>2</v>
      </c>
      <c r="C68" s="288">
        <f t="shared" ref="C68:C70" si="3">C67+$C$18</f>
        <v>0.41319444444444442</v>
      </c>
      <c r="D68" s="286" t="s">
        <v>334</v>
      </c>
      <c r="E68" s="262" t="s">
        <v>182</v>
      </c>
      <c r="F68" s="273"/>
      <c r="G68" s="347" t="s">
        <v>12</v>
      </c>
      <c r="H68" s="274"/>
      <c r="I68" s="263" t="s">
        <v>179</v>
      </c>
      <c r="J68" s="313" t="s">
        <v>143</v>
      </c>
      <c r="K68" s="325"/>
    </row>
    <row r="69" spans="1:16" s="275" customFormat="1" ht="20.25" hidden="1" customHeight="1" x14ac:dyDescent="0.25">
      <c r="A69" s="300" t="s">
        <v>110</v>
      </c>
      <c r="B69" s="298">
        <v>3</v>
      </c>
      <c r="C69" s="288">
        <f t="shared" si="3"/>
        <v>0.45138888888888884</v>
      </c>
      <c r="D69" s="286" t="s">
        <v>276</v>
      </c>
      <c r="E69" s="261" t="s">
        <v>252</v>
      </c>
      <c r="F69" s="273"/>
      <c r="G69" s="347" t="s">
        <v>32</v>
      </c>
      <c r="H69" s="274"/>
      <c r="I69" s="536" t="s">
        <v>202</v>
      </c>
      <c r="J69" s="313" t="s">
        <v>165</v>
      </c>
      <c r="K69" s="325"/>
      <c r="L69" s="261"/>
      <c r="M69" s="258"/>
      <c r="N69" s="259"/>
      <c r="O69" s="260"/>
      <c r="P69" s="257"/>
    </row>
    <row r="70" spans="1:16" s="275" customFormat="1" ht="20.25" hidden="1" customHeight="1" x14ac:dyDescent="0.15">
      <c r="A70" s="302" t="s">
        <v>322</v>
      </c>
      <c r="B70" s="298">
        <v>4</v>
      </c>
      <c r="C70" s="288">
        <f t="shared" si="3"/>
        <v>0.48958333333333326</v>
      </c>
      <c r="D70" s="286" t="s">
        <v>334</v>
      </c>
      <c r="E70" s="262" t="s">
        <v>182</v>
      </c>
      <c r="F70" s="273"/>
      <c r="G70" s="347" t="s">
        <v>385</v>
      </c>
      <c r="H70" s="274"/>
      <c r="I70" s="263" t="s">
        <v>203</v>
      </c>
      <c r="J70" s="313" t="s">
        <v>229</v>
      </c>
      <c r="K70" s="325"/>
    </row>
    <row r="71" spans="1:16" s="275" customFormat="1" ht="20.25" hidden="1" customHeight="1" x14ac:dyDescent="0.15">
      <c r="A71" s="303" t="s">
        <v>13</v>
      </c>
      <c r="B71" s="501">
        <v>5</v>
      </c>
      <c r="C71" s="510">
        <v>0.54166666666666663</v>
      </c>
      <c r="D71" s="503">
        <v>51</v>
      </c>
      <c r="E71" s="515" t="s">
        <v>353</v>
      </c>
      <c r="F71" s="505" t="s">
        <v>160</v>
      </c>
      <c r="G71" s="506" t="s">
        <v>32</v>
      </c>
      <c r="H71" s="507" t="s">
        <v>160</v>
      </c>
      <c r="I71" s="513" t="s">
        <v>354</v>
      </c>
      <c r="J71" s="512" t="s">
        <v>164</v>
      </c>
      <c r="K71" s="325"/>
    </row>
    <row r="72" spans="1:16" s="275" customFormat="1" ht="20.25" hidden="1" customHeight="1" x14ac:dyDescent="0.15">
      <c r="A72" s="558" t="s">
        <v>179</v>
      </c>
      <c r="B72" s="501">
        <v>6</v>
      </c>
      <c r="C72" s="510">
        <v>0.57291666666666663</v>
      </c>
      <c r="D72" s="503">
        <v>52</v>
      </c>
      <c r="E72" s="515" t="s">
        <v>343</v>
      </c>
      <c r="F72" s="505" t="s">
        <v>160</v>
      </c>
      <c r="G72" s="506" t="s">
        <v>32</v>
      </c>
      <c r="H72" s="507" t="s">
        <v>160</v>
      </c>
      <c r="I72" s="508" t="s">
        <v>344</v>
      </c>
      <c r="J72" s="512" t="s">
        <v>166</v>
      </c>
      <c r="K72" s="325"/>
      <c r="L72" s="491"/>
      <c r="M72" s="489"/>
      <c r="N72" s="467"/>
      <c r="O72" s="490"/>
      <c r="P72" s="466"/>
    </row>
    <row r="73" spans="1:16" s="275" customFormat="1" ht="20.25" hidden="1" customHeight="1" x14ac:dyDescent="0.15">
      <c r="A73" s="305" t="s">
        <v>182</v>
      </c>
      <c r="B73" s="501">
        <v>7</v>
      </c>
      <c r="C73" s="510">
        <v>0.60416666666666663</v>
      </c>
      <c r="D73" s="503">
        <v>53</v>
      </c>
      <c r="E73" s="527" t="s">
        <v>347</v>
      </c>
      <c r="F73" s="516" t="s">
        <v>160</v>
      </c>
      <c r="G73" s="506" t="s">
        <v>32</v>
      </c>
      <c r="H73" s="517" t="s">
        <v>160</v>
      </c>
      <c r="I73" s="513" t="s">
        <v>348</v>
      </c>
      <c r="J73" s="512" t="s">
        <v>237</v>
      </c>
      <c r="K73" s="325"/>
    </row>
    <row r="74" spans="1:16" s="275" customFormat="1" ht="20.25" hidden="1" customHeight="1" x14ac:dyDescent="0.15">
      <c r="A74" s="305"/>
      <c r="B74" s="501">
        <v>8</v>
      </c>
      <c r="C74" s="510">
        <v>0.63541666666666663</v>
      </c>
      <c r="D74" s="503">
        <v>54</v>
      </c>
      <c r="E74" s="504" t="s">
        <v>345</v>
      </c>
      <c r="F74" s="516" t="s">
        <v>160</v>
      </c>
      <c r="G74" s="506" t="s">
        <v>32</v>
      </c>
      <c r="H74" s="517" t="s">
        <v>160</v>
      </c>
      <c r="I74" s="511" t="s">
        <v>346</v>
      </c>
      <c r="J74" s="512" t="s">
        <v>210</v>
      </c>
      <c r="K74" s="325"/>
    </row>
    <row r="75" spans="1:16" s="275" customFormat="1" ht="20.25" hidden="1" customHeight="1" x14ac:dyDescent="0.15">
      <c r="A75" s="305"/>
      <c r="B75" s="501">
        <v>9</v>
      </c>
      <c r="C75" s="518">
        <v>0.66666666666666663</v>
      </c>
      <c r="D75" s="503">
        <v>55</v>
      </c>
      <c r="E75" s="511" t="s">
        <v>169</v>
      </c>
      <c r="F75" s="511"/>
      <c r="G75" s="511" t="s">
        <v>32</v>
      </c>
      <c r="H75" s="511" t="s">
        <v>160</v>
      </c>
      <c r="I75" s="511" t="s">
        <v>171</v>
      </c>
      <c r="J75" s="512" t="s">
        <v>355</v>
      </c>
      <c r="K75" s="325"/>
      <c r="M75" s="474"/>
    </row>
    <row r="76" spans="1:16" s="275" customFormat="1" ht="20.25" hidden="1" customHeight="1" x14ac:dyDescent="0.15">
      <c r="A76" s="306"/>
      <c r="B76" s="501">
        <v>10</v>
      </c>
      <c r="C76" s="518">
        <v>0.69791666666666663</v>
      </c>
      <c r="D76" s="503">
        <v>56</v>
      </c>
      <c r="E76" s="528" t="s">
        <v>170</v>
      </c>
      <c r="F76" s="516"/>
      <c r="G76" s="517" t="s">
        <v>32</v>
      </c>
      <c r="H76" s="517" t="s">
        <v>160</v>
      </c>
      <c r="I76" s="528" t="s">
        <v>172</v>
      </c>
      <c r="J76" s="512" t="s">
        <v>238</v>
      </c>
      <c r="K76" s="325"/>
    </row>
    <row r="77" spans="1:16" s="275" customFormat="1" ht="20.25" hidden="1" customHeight="1" x14ac:dyDescent="0.15">
      <c r="A77" s="307" t="s">
        <v>134</v>
      </c>
      <c r="B77" s="298"/>
      <c r="C77" s="289"/>
      <c r="D77" s="286"/>
      <c r="E77" s="261"/>
      <c r="F77" s="273"/>
      <c r="G77" s="347"/>
      <c r="H77" s="274"/>
      <c r="I77" s="536"/>
      <c r="J77" s="313"/>
      <c r="K77" s="325"/>
    </row>
    <row r="78" spans="1:16" s="275" customFormat="1" ht="20.25" hidden="1" customHeight="1" x14ac:dyDescent="0.25">
      <c r="A78" s="308" t="s">
        <v>349</v>
      </c>
      <c r="B78" s="298"/>
      <c r="C78" s="289"/>
      <c r="D78" s="286"/>
      <c r="E78" s="268"/>
      <c r="F78" s="318"/>
      <c r="G78" s="319"/>
      <c r="H78" s="319"/>
      <c r="I78" s="268"/>
      <c r="J78" s="313"/>
      <c r="K78" s="325"/>
    </row>
    <row r="79" spans="1:16" s="275" customFormat="1" ht="20.25" hidden="1" customHeight="1" thickBot="1" x14ac:dyDescent="0.2">
      <c r="A79" s="377"/>
      <c r="B79" s="367"/>
      <c r="C79" s="290"/>
      <c r="D79" s="368"/>
      <c r="E79" s="369"/>
      <c r="F79" s="365"/>
      <c r="G79" s="366"/>
      <c r="H79" s="366"/>
      <c r="I79" s="272"/>
      <c r="J79" s="292"/>
      <c r="K79" s="325"/>
    </row>
    <row r="80" spans="1:16" ht="18" hidden="1" customHeight="1" x14ac:dyDescent="0.15">
      <c r="M80" s="276"/>
    </row>
    <row r="81" spans="1:13" ht="21.75" customHeight="1" x14ac:dyDescent="0.15"/>
    <row r="82" spans="1:13" ht="18" customHeight="1" thickBot="1" x14ac:dyDescent="0.2">
      <c r="A82" s="499" t="s">
        <v>5</v>
      </c>
      <c r="B82" s="499"/>
      <c r="C82" s="550">
        <v>3.8194444444444441E-2</v>
      </c>
      <c r="D82" s="499"/>
      <c r="E82" s="563"/>
      <c r="F82" s="255"/>
      <c r="G82" s="255"/>
      <c r="H82" s="255"/>
      <c r="I82" s="255"/>
      <c r="J82" s="256"/>
    </row>
    <row r="83" spans="1:13" s="275" customFormat="1" ht="21.75" customHeight="1" x14ac:dyDescent="0.15">
      <c r="A83" s="293" t="s">
        <v>6</v>
      </c>
      <c r="B83" s="294" t="s">
        <v>7</v>
      </c>
      <c r="C83" s="295" t="s">
        <v>8</v>
      </c>
      <c r="D83" s="295" t="s">
        <v>9</v>
      </c>
      <c r="E83" s="836" t="s">
        <v>10</v>
      </c>
      <c r="F83" s="836"/>
      <c r="G83" s="836"/>
      <c r="H83" s="836"/>
      <c r="I83" s="836"/>
      <c r="J83" s="296" t="s">
        <v>11</v>
      </c>
      <c r="K83" s="325"/>
    </row>
    <row r="84" spans="1:13" s="275" customFormat="1" ht="19.5" customHeight="1" x14ac:dyDescent="0.25">
      <c r="A84" s="297">
        <v>44339</v>
      </c>
      <c r="B84" s="298">
        <v>1</v>
      </c>
      <c r="C84" s="285">
        <v>0.375</v>
      </c>
      <c r="D84" s="286" t="s">
        <v>276</v>
      </c>
      <c r="E84" s="262" t="s">
        <v>118</v>
      </c>
      <c r="F84" s="273">
        <v>7</v>
      </c>
      <c r="G84" s="347" t="s">
        <v>32</v>
      </c>
      <c r="H84" s="274">
        <v>2</v>
      </c>
      <c r="I84" s="264" t="s">
        <v>202</v>
      </c>
      <c r="J84" s="313" t="s">
        <v>163</v>
      </c>
      <c r="K84" s="325"/>
    </row>
    <row r="85" spans="1:13" s="275" customFormat="1" ht="19.5" customHeight="1" x14ac:dyDescent="0.15">
      <c r="A85" s="299" t="str">
        <f>"（"&amp;TEXT(A84,"aaa")&amp;"）"</f>
        <v>（日）</v>
      </c>
      <c r="B85" s="298">
        <v>2</v>
      </c>
      <c r="C85" s="288">
        <f>C84+$C$50+0.0138888888888889</f>
        <v>0.42708333333333331</v>
      </c>
      <c r="D85" s="286" t="s">
        <v>49</v>
      </c>
      <c r="E85" s="262" t="s">
        <v>118</v>
      </c>
      <c r="F85" s="273">
        <v>0</v>
      </c>
      <c r="G85" s="347" t="s">
        <v>32</v>
      </c>
      <c r="H85" s="274">
        <v>5</v>
      </c>
      <c r="I85" s="263" t="s">
        <v>128</v>
      </c>
      <c r="J85" s="313" t="s">
        <v>143</v>
      </c>
      <c r="K85" s="325"/>
    </row>
    <row r="86" spans="1:13" s="275" customFormat="1" ht="19.5" customHeight="1" x14ac:dyDescent="0.25">
      <c r="A86" s="300" t="s">
        <v>110</v>
      </c>
      <c r="B86" s="298">
        <v>3</v>
      </c>
      <c r="C86" s="288">
        <f>C85+$C$50</f>
        <v>0.46527777777777773</v>
      </c>
      <c r="D86" s="286" t="s">
        <v>49</v>
      </c>
      <c r="E86" s="262" t="s">
        <v>275</v>
      </c>
      <c r="F86" s="273">
        <v>4</v>
      </c>
      <c r="G86" s="347" t="s">
        <v>32</v>
      </c>
      <c r="H86" s="274">
        <v>2</v>
      </c>
      <c r="I86" s="263" t="s">
        <v>202</v>
      </c>
      <c r="J86" s="313" t="s">
        <v>165</v>
      </c>
      <c r="K86" s="325"/>
    </row>
    <row r="87" spans="1:13" s="275" customFormat="1" ht="19.5" customHeight="1" x14ac:dyDescent="0.15">
      <c r="A87" s="302" t="s">
        <v>322</v>
      </c>
      <c r="B87" s="298">
        <v>4</v>
      </c>
      <c r="C87" s="288">
        <f t="shared" ref="C87:C89" si="4">C86+$C$50</f>
        <v>0.50347222222222221</v>
      </c>
      <c r="D87" s="286" t="s">
        <v>129</v>
      </c>
      <c r="E87" s="263" t="s">
        <v>179</v>
      </c>
      <c r="F87" s="273">
        <v>3</v>
      </c>
      <c r="G87" s="347" t="s">
        <v>32</v>
      </c>
      <c r="H87" s="274">
        <v>1</v>
      </c>
      <c r="I87" s="263" t="s">
        <v>203</v>
      </c>
      <c r="J87" s="313" t="s">
        <v>229</v>
      </c>
      <c r="K87" s="325"/>
    </row>
    <row r="88" spans="1:13" s="275" customFormat="1" ht="19.5" customHeight="1" x14ac:dyDescent="0.15">
      <c r="A88" s="303" t="s">
        <v>13</v>
      </c>
      <c r="B88" s="298">
        <v>5</v>
      </c>
      <c r="C88" s="288">
        <f t="shared" si="4"/>
        <v>0.54166666666666663</v>
      </c>
      <c r="D88" s="286" t="s">
        <v>49</v>
      </c>
      <c r="E88" s="262" t="s">
        <v>275</v>
      </c>
      <c r="F88" s="273">
        <v>0</v>
      </c>
      <c r="G88" s="347" t="s">
        <v>32</v>
      </c>
      <c r="H88" s="274">
        <v>1</v>
      </c>
      <c r="I88" s="263" t="s">
        <v>128</v>
      </c>
      <c r="J88" s="313" t="s">
        <v>210</v>
      </c>
      <c r="K88" s="325"/>
    </row>
    <row r="89" spans="1:13" s="275" customFormat="1" ht="19.5" customHeight="1" x14ac:dyDescent="0.15">
      <c r="A89" s="303" t="s">
        <v>350</v>
      </c>
      <c r="B89" s="298">
        <v>6</v>
      </c>
      <c r="C89" s="288">
        <f t="shared" si="4"/>
        <v>0.57986111111111105</v>
      </c>
      <c r="D89" s="286" t="s">
        <v>129</v>
      </c>
      <c r="E89" s="263" t="s">
        <v>199</v>
      </c>
      <c r="F89" s="364">
        <v>0</v>
      </c>
      <c r="G89" s="347" t="s">
        <v>32</v>
      </c>
      <c r="H89" s="364">
        <v>2</v>
      </c>
      <c r="I89" s="263" t="s">
        <v>203</v>
      </c>
      <c r="J89" s="313" t="s">
        <v>166</v>
      </c>
      <c r="K89" s="325"/>
    </row>
    <row r="90" spans="1:13" s="275" customFormat="1" ht="19.5" customHeight="1" x14ac:dyDescent="0.15">
      <c r="A90" s="303" t="s">
        <v>266</v>
      </c>
      <c r="B90" s="298">
        <v>7</v>
      </c>
      <c r="C90" s="288">
        <f>C89+$C$50+0.0138888888888889</f>
        <v>0.63194444444444442</v>
      </c>
      <c r="D90" s="286" t="s">
        <v>129</v>
      </c>
      <c r="E90" s="263" t="s">
        <v>199</v>
      </c>
      <c r="F90" s="273">
        <v>0</v>
      </c>
      <c r="G90" s="347" t="s">
        <v>32</v>
      </c>
      <c r="H90" s="274">
        <v>6</v>
      </c>
      <c r="I90" s="263" t="s">
        <v>182</v>
      </c>
      <c r="J90" s="313" t="s">
        <v>164</v>
      </c>
      <c r="K90" s="325"/>
      <c r="M90" s="474"/>
    </row>
    <row r="91" spans="1:13" s="275" customFormat="1" ht="19.5" customHeight="1" x14ac:dyDescent="0.15">
      <c r="A91" s="303" t="s">
        <v>351</v>
      </c>
      <c r="B91" s="298"/>
      <c r="C91" s="288"/>
      <c r="D91" s="286"/>
      <c r="E91" s="554"/>
      <c r="F91" s="555"/>
      <c r="G91" s="556"/>
      <c r="H91" s="557"/>
      <c r="I91" s="466"/>
      <c r="J91" s="313"/>
      <c r="K91" s="325"/>
    </row>
    <row r="92" spans="1:13" s="275" customFormat="1" ht="19.5" customHeight="1" x14ac:dyDescent="0.15">
      <c r="A92" s="302" t="s">
        <v>352</v>
      </c>
      <c r="B92" s="298"/>
      <c r="C92" s="288"/>
      <c r="D92" s="286"/>
      <c r="E92" s="262"/>
      <c r="F92" s="273"/>
      <c r="G92" s="274"/>
      <c r="H92" s="274"/>
      <c r="I92" s="263"/>
      <c r="J92" s="313"/>
      <c r="K92" s="325"/>
    </row>
    <row r="93" spans="1:13" s="275" customFormat="1" ht="19.5" customHeight="1" x14ac:dyDescent="0.15">
      <c r="A93" s="303" t="s">
        <v>134</v>
      </c>
      <c r="B93" s="298"/>
      <c r="C93" s="289"/>
      <c r="D93" s="286"/>
      <c r="E93" s="262"/>
      <c r="F93" s="273"/>
      <c r="G93" s="274"/>
      <c r="H93" s="274"/>
      <c r="I93" s="263"/>
      <c r="J93" s="313"/>
      <c r="K93" s="325"/>
    </row>
    <row r="94" spans="1:13" s="275" customFormat="1" ht="19.5" customHeight="1" x14ac:dyDescent="0.15">
      <c r="A94" s="303" t="s">
        <v>274</v>
      </c>
      <c r="B94" s="298"/>
      <c r="C94" s="289" t="s">
        <v>22</v>
      </c>
      <c r="D94" s="286" t="s">
        <v>22</v>
      </c>
      <c r="E94" s="268" t="s">
        <v>22</v>
      </c>
      <c r="F94" s="318" t="s">
        <v>22</v>
      </c>
      <c r="G94" s="319" t="s">
        <v>22</v>
      </c>
      <c r="H94" s="319" t="s">
        <v>22</v>
      </c>
      <c r="I94" s="268" t="s">
        <v>22</v>
      </c>
      <c r="J94" s="313" t="s">
        <v>22</v>
      </c>
      <c r="K94" s="325"/>
    </row>
    <row r="95" spans="1:13" s="275" customFormat="1" ht="19.5" customHeight="1" thickBot="1" x14ac:dyDescent="0.3">
      <c r="A95" s="314"/>
      <c r="B95" s="367"/>
      <c r="C95" s="290"/>
      <c r="D95" s="368"/>
      <c r="E95" s="369"/>
      <c r="F95" s="365"/>
      <c r="G95" s="366"/>
      <c r="H95" s="366"/>
      <c r="I95" s="272"/>
      <c r="J95" s="292"/>
      <c r="K95" s="325"/>
    </row>
    <row r="96" spans="1:13" ht="18.75" customHeight="1" x14ac:dyDescent="0.15"/>
    <row r="97" spans="1:16" ht="21" customHeight="1" thickBot="1" x14ac:dyDescent="0.2">
      <c r="A97" s="499" t="s">
        <v>5</v>
      </c>
      <c r="B97" s="499"/>
      <c r="C97" s="550">
        <v>3.8194444444444441E-2</v>
      </c>
      <c r="D97" s="499"/>
      <c r="E97" s="563"/>
      <c r="F97" s="255"/>
      <c r="G97" s="255"/>
      <c r="H97" s="255"/>
      <c r="I97" s="255"/>
      <c r="J97" s="256"/>
    </row>
    <row r="98" spans="1:16" s="275" customFormat="1" ht="21.75" customHeight="1" x14ac:dyDescent="0.15">
      <c r="A98" s="293" t="s">
        <v>6</v>
      </c>
      <c r="B98" s="294" t="s">
        <v>7</v>
      </c>
      <c r="C98" s="295" t="s">
        <v>8</v>
      </c>
      <c r="D98" s="295" t="s">
        <v>9</v>
      </c>
      <c r="E98" s="836" t="s">
        <v>10</v>
      </c>
      <c r="F98" s="836"/>
      <c r="G98" s="836"/>
      <c r="H98" s="836"/>
      <c r="I98" s="836"/>
      <c r="J98" s="296" t="s">
        <v>11</v>
      </c>
      <c r="K98" s="325"/>
    </row>
    <row r="99" spans="1:16" s="275" customFormat="1" ht="20.25" customHeight="1" x14ac:dyDescent="0.25">
      <c r="A99" s="297">
        <v>44353</v>
      </c>
      <c r="B99" s="298">
        <v>1</v>
      </c>
      <c r="C99" s="285">
        <v>0.375</v>
      </c>
      <c r="D99" s="286" t="s">
        <v>49</v>
      </c>
      <c r="E99" s="536" t="s">
        <v>118</v>
      </c>
      <c r="F99" s="273">
        <v>1</v>
      </c>
      <c r="G99" s="347" t="s">
        <v>32</v>
      </c>
      <c r="H99" s="274">
        <v>3</v>
      </c>
      <c r="I99" s="536" t="s">
        <v>120</v>
      </c>
      <c r="J99" s="313" t="s">
        <v>163</v>
      </c>
      <c r="K99" s="325"/>
    </row>
    <row r="100" spans="1:16" s="275" customFormat="1" ht="20.25" customHeight="1" x14ac:dyDescent="0.15">
      <c r="A100" s="299" t="str">
        <f>"（"&amp;TEXT(A99,"aaa")&amp;"）"</f>
        <v>（日）</v>
      </c>
      <c r="B100" s="298">
        <v>2</v>
      </c>
      <c r="C100" s="288">
        <f t="shared" ref="C100:C102" si="5">C99+$C$18</f>
        <v>0.41319444444444442</v>
      </c>
      <c r="D100" s="286" t="s">
        <v>334</v>
      </c>
      <c r="E100" s="262" t="s">
        <v>182</v>
      </c>
      <c r="F100" s="273">
        <v>2</v>
      </c>
      <c r="G100" s="347" t="s">
        <v>12</v>
      </c>
      <c r="H100" s="274">
        <v>2</v>
      </c>
      <c r="I100" s="263" t="s">
        <v>179</v>
      </c>
      <c r="J100" s="313" t="s">
        <v>143</v>
      </c>
      <c r="K100" s="325"/>
    </row>
    <row r="101" spans="1:16" s="275" customFormat="1" ht="20.25" customHeight="1" x14ac:dyDescent="0.25">
      <c r="A101" s="300" t="s">
        <v>110</v>
      </c>
      <c r="B101" s="298">
        <v>3</v>
      </c>
      <c r="C101" s="288">
        <f t="shared" si="5"/>
        <v>0.45138888888888884</v>
      </c>
      <c r="D101" s="286" t="s">
        <v>276</v>
      </c>
      <c r="E101" s="261" t="s">
        <v>119</v>
      </c>
      <c r="F101" s="273">
        <v>5</v>
      </c>
      <c r="G101" s="347" t="s">
        <v>32</v>
      </c>
      <c r="H101" s="274">
        <v>0</v>
      </c>
      <c r="I101" s="536" t="s">
        <v>202</v>
      </c>
      <c r="J101" s="313" t="s">
        <v>166</v>
      </c>
      <c r="K101" s="325"/>
      <c r="L101" s="261"/>
      <c r="M101" s="258"/>
      <c r="N101" s="259"/>
      <c r="O101" s="260"/>
      <c r="P101" s="257"/>
    </row>
    <row r="102" spans="1:16" s="275" customFormat="1" ht="20.25" customHeight="1" x14ac:dyDescent="0.15">
      <c r="A102" s="302" t="s">
        <v>322</v>
      </c>
      <c r="B102" s="298">
        <v>4</v>
      </c>
      <c r="C102" s="288">
        <f t="shared" si="5"/>
        <v>0.48958333333333326</v>
      </c>
      <c r="D102" s="286" t="s">
        <v>334</v>
      </c>
      <c r="E102" s="262" t="s">
        <v>182</v>
      </c>
      <c r="F102" s="273">
        <v>1</v>
      </c>
      <c r="G102" s="347" t="s">
        <v>12</v>
      </c>
      <c r="H102" s="274">
        <v>1</v>
      </c>
      <c r="I102" s="263" t="s">
        <v>203</v>
      </c>
      <c r="J102" s="313" t="s">
        <v>229</v>
      </c>
      <c r="K102" s="325"/>
    </row>
    <row r="103" spans="1:16" s="275" customFormat="1" ht="20.25" customHeight="1" x14ac:dyDescent="0.15">
      <c r="A103" s="303" t="s">
        <v>13</v>
      </c>
      <c r="B103" s="298">
        <v>5</v>
      </c>
      <c r="C103" s="288">
        <f>C102+$C$18</f>
        <v>0.52777777777777768</v>
      </c>
      <c r="D103" s="286" t="s">
        <v>334</v>
      </c>
      <c r="E103" s="263" t="s">
        <v>179</v>
      </c>
      <c r="F103" s="273">
        <v>2</v>
      </c>
      <c r="G103" s="347" t="s">
        <v>32</v>
      </c>
      <c r="H103" s="274">
        <v>0</v>
      </c>
      <c r="I103" s="263" t="s">
        <v>199</v>
      </c>
      <c r="J103" s="313" t="s">
        <v>391</v>
      </c>
      <c r="K103" s="325"/>
    </row>
    <row r="104" spans="1:16" s="275" customFormat="1" ht="20.25" customHeight="1" x14ac:dyDescent="0.15">
      <c r="A104" s="304" t="s">
        <v>179</v>
      </c>
      <c r="B104" s="298"/>
      <c r="C104" s="288"/>
      <c r="D104" s="286"/>
      <c r="E104" s="261"/>
      <c r="F104" s="273"/>
      <c r="G104" s="347"/>
      <c r="H104" s="274"/>
      <c r="I104" s="264"/>
      <c r="J104" s="313"/>
      <c r="K104" s="325"/>
      <c r="L104" s="491"/>
      <c r="M104" s="489"/>
      <c r="N104" s="467"/>
      <c r="O104" s="490"/>
      <c r="P104" s="466"/>
    </row>
    <row r="105" spans="1:16" s="275" customFormat="1" ht="20.25" customHeight="1" x14ac:dyDescent="0.15">
      <c r="A105" s="305" t="s">
        <v>182</v>
      </c>
      <c r="B105" s="298"/>
      <c r="C105" s="288"/>
      <c r="D105" s="286"/>
      <c r="E105" s="261"/>
      <c r="F105" s="273"/>
      <c r="G105" s="347"/>
      <c r="H105" s="274"/>
      <c r="I105" s="263"/>
      <c r="J105" s="313"/>
      <c r="K105" s="325"/>
    </row>
    <row r="106" spans="1:16" s="275" customFormat="1" ht="20.25" customHeight="1" x14ac:dyDescent="0.15">
      <c r="A106" s="305"/>
      <c r="B106" s="298"/>
      <c r="C106" s="288"/>
      <c r="D106" s="286"/>
      <c r="E106" s="265"/>
      <c r="F106" s="318"/>
      <c r="G106" s="347"/>
      <c r="H106" s="319"/>
      <c r="I106" s="264"/>
      <c r="J106" s="313"/>
      <c r="K106" s="325"/>
    </row>
    <row r="107" spans="1:16" s="275" customFormat="1" ht="20.25" customHeight="1" x14ac:dyDescent="0.15">
      <c r="A107" s="305"/>
      <c r="B107" s="298"/>
      <c r="C107" s="289"/>
      <c r="D107" s="286"/>
      <c r="E107" s="262"/>
      <c r="F107" s="318"/>
      <c r="G107" s="347"/>
      <c r="H107" s="319"/>
      <c r="I107" s="364"/>
      <c r="J107" s="313"/>
      <c r="K107" s="325"/>
      <c r="M107" s="474"/>
    </row>
    <row r="108" spans="1:16" s="275" customFormat="1" ht="20.25" customHeight="1" x14ac:dyDescent="0.15">
      <c r="A108" s="306"/>
      <c r="B108" s="298"/>
      <c r="C108" s="289"/>
      <c r="D108" s="286"/>
      <c r="E108" s="268"/>
      <c r="F108" s="318"/>
      <c r="G108" s="319"/>
      <c r="H108" s="319"/>
      <c r="I108" s="268"/>
      <c r="J108" s="313"/>
      <c r="K108" s="325"/>
    </row>
    <row r="109" spans="1:16" s="275" customFormat="1" ht="20.25" customHeight="1" x14ac:dyDescent="0.15">
      <c r="A109" s="307" t="s">
        <v>134</v>
      </c>
      <c r="B109" s="298"/>
      <c r="C109" s="289"/>
      <c r="D109" s="286"/>
      <c r="E109" s="261"/>
      <c r="F109" s="273"/>
      <c r="G109" s="347"/>
      <c r="H109" s="274"/>
      <c r="I109" s="536"/>
      <c r="J109" s="313"/>
      <c r="K109" s="325"/>
    </row>
    <row r="110" spans="1:16" s="275" customFormat="1" ht="20.25" customHeight="1" x14ac:dyDescent="0.25">
      <c r="A110" s="308" t="s">
        <v>274</v>
      </c>
      <c r="B110" s="298"/>
      <c r="C110" s="289"/>
      <c r="D110" s="286"/>
      <c r="E110" s="268"/>
      <c r="F110" s="318"/>
      <c r="G110" s="319"/>
      <c r="H110" s="319"/>
      <c r="I110" s="268"/>
      <c r="J110" s="313"/>
      <c r="K110" s="325"/>
    </row>
    <row r="111" spans="1:16" s="275" customFormat="1" ht="20.25" customHeight="1" thickBot="1" x14ac:dyDescent="0.2">
      <c r="A111" s="377"/>
      <c r="B111" s="367"/>
      <c r="C111" s="290"/>
      <c r="D111" s="368"/>
      <c r="E111" s="369"/>
      <c r="F111" s="365"/>
      <c r="G111" s="366"/>
      <c r="H111" s="366"/>
      <c r="I111" s="272"/>
      <c r="J111" s="292"/>
      <c r="K111" s="325"/>
    </row>
    <row r="112" spans="1:16" ht="18" customHeight="1" x14ac:dyDescent="0.15">
      <c r="M112" s="276"/>
    </row>
    <row r="113" spans="1:16" ht="21" customHeight="1" thickBot="1" x14ac:dyDescent="0.2">
      <c r="A113" s="499" t="s">
        <v>452</v>
      </c>
      <c r="B113" s="499"/>
      <c r="C113" s="550">
        <v>3.4722222222222224E-2</v>
      </c>
      <c r="D113" s="499"/>
      <c r="E113" s="563"/>
      <c r="F113" s="255"/>
      <c r="G113" s="255"/>
      <c r="H113" s="255"/>
      <c r="I113" s="255"/>
      <c r="J113" s="256"/>
    </row>
    <row r="114" spans="1:16" s="275" customFormat="1" ht="21.75" customHeight="1" x14ac:dyDescent="0.15">
      <c r="A114" s="293" t="s">
        <v>6</v>
      </c>
      <c r="B114" s="294" t="s">
        <v>7</v>
      </c>
      <c r="C114" s="295" t="s">
        <v>8</v>
      </c>
      <c r="D114" s="295" t="s">
        <v>9</v>
      </c>
      <c r="E114" s="836" t="s">
        <v>10</v>
      </c>
      <c r="F114" s="836"/>
      <c r="G114" s="836"/>
      <c r="H114" s="836"/>
      <c r="I114" s="836"/>
      <c r="J114" s="296" t="s">
        <v>11</v>
      </c>
      <c r="K114" s="325"/>
    </row>
    <row r="115" spans="1:16" s="275" customFormat="1" ht="20.25" customHeight="1" x14ac:dyDescent="0.25">
      <c r="A115" s="297">
        <v>44373</v>
      </c>
      <c r="B115" s="298">
        <v>1</v>
      </c>
      <c r="C115" s="285">
        <v>0.61458333333333337</v>
      </c>
      <c r="D115" s="286">
        <v>61</v>
      </c>
      <c r="E115" s="536" t="s">
        <v>128</v>
      </c>
      <c r="F115" s="273">
        <v>0</v>
      </c>
      <c r="G115" s="347" t="s">
        <v>32</v>
      </c>
      <c r="H115" s="274">
        <v>3</v>
      </c>
      <c r="I115" s="536" t="s">
        <v>201</v>
      </c>
      <c r="J115" s="313" t="s">
        <v>471</v>
      </c>
      <c r="K115" s="325"/>
    </row>
    <row r="116" spans="1:16" s="275" customFormat="1" ht="20.25" customHeight="1" x14ac:dyDescent="0.15">
      <c r="A116" s="299" t="str">
        <f>"（"&amp;TEXT(A115,"aaa")&amp;"）"</f>
        <v>（土）</v>
      </c>
      <c r="B116" s="298">
        <v>2</v>
      </c>
      <c r="C116" s="288">
        <f>C115+$C$113</f>
        <v>0.64930555555555558</v>
      </c>
      <c r="D116" s="286">
        <v>62</v>
      </c>
      <c r="E116" s="261" t="s">
        <v>182</v>
      </c>
      <c r="F116" s="273">
        <v>3</v>
      </c>
      <c r="G116" s="347" t="s">
        <v>32</v>
      </c>
      <c r="H116" s="274">
        <v>1</v>
      </c>
      <c r="I116" s="536" t="s">
        <v>141</v>
      </c>
      <c r="J116" s="313" t="s">
        <v>472</v>
      </c>
      <c r="K116" s="325"/>
    </row>
    <row r="117" spans="1:16" s="275" customFormat="1" ht="20.25" customHeight="1" x14ac:dyDescent="0.25">
      <c r="A117" s="300" t="s">
        <v>110</v>
      </c>
      <c r="B117" s="298">
        <v>3</v>
      </c>
      <c r="C117" s="288">
        <f t="shared" ref="C117:C118" si="6">C116+$C$113</f>
        <v>0.68402777777777779</v>
      </c>
      <c r="D117" s="286">
        <v>63</v>
      </c>
      <c r="E117" s="262" t="s">
        <v>275</v>
      </c>
      <c r="F117" s="273">
        <v>0</v>
      </c>
      <c r="G117" s="347" t="s">
        <v>32</v>
      </c>
      <c r="H117" s="274">
        <v>2</v>
      </c>
      <c r="I117" s="263" t="s">
        <v>205</v>
      </c>
      <c r="J117" s="313" t="s">
        <v>473</v>
      </c>
      <c r="K117" s="325"/>
      <c r="L117" s="261"/>
      <c r="M117" s="258"/>
      <c r="N117" s="259"/>
      <c r="O117" s="260"/>
      <c r="P117" s="257"/>
    </row>
    <row r="118" spans="1:16" s="275" customFormat="1" ht="20.25" customHeight="1" x14ac:dyDescent="0.15">
      <c r="A118" s="302" t="s">
        <v>453</v>
      </c>
      <c r="B118" s="298">
        <v>4</v>
      </c>
      <c r="C118" s="288">
        <f t="shared" si="6"/>
        <v>0.71875</v>
      </c>
      <c r="D118" s="286">
        <v>64</v>
      </c>
      <c r="E118" s="262" t="s">
        <v>203</v>
      </c>
      <c r="F118" s="273">
        <v>3</v>
      </c>
      <c r="G118" s="347" t="s">
        <v>32</v>
      </c>
      <c r="H118" s="274">
        <v>0</v>
      </c>
      <c r="I118" s="263" t="s">
        <v>179</v>
      </c>
      <c r="J118" s="313" t="s">
        <v>532</v>
      </c>
      <c r="K118" s="325"/>
    </row>
    <row r="119" spans="1:16" s="275" customFormat="1" ht="20.25" customHeight="1" x14ac:dyDescent="0.15">
      <c r="A119" s="303" t="s">
        <v>13</v>
      </c>
      <c r="B119" s="298"/>
      <c r="C119" s="288"/>
      <c r="D119" s="286"/>
      <c r="E119" s="261"/>
      <c r="F119" s="273"/>
      <c r="G119" s="347"/>
      <c r="H119" s="274"/>
      <c r="I119" s="536"/>
      <c r="J119" s="313"/>
      <c r="K119" s="325"/>
    </row>
    <row r="120" spans="1:16" s="275" customFormat="1" ht="20.25" customHeight="1" x14ac:dyDescent="0.15">
      <c r="A120" s="304" t="s">
        <v>201</v>
      </c>
      <c r="B120" s="298"/>
      <c r="C120" s="288"/>
      <c r="D120" s="286"/>
      <c r="E120" s="261"/>
      <c r="F120" s="273"/>
      <c r="G120" s="347"/>
      <c r="H120" s="274"/>
      <c r="I120" s="264"/>
      <c r="J120" s="313"/>
      <c r="K120" s="325"/>
      <c r="L120" s="491"/>
      <c r="M120" s="489"/>
      <c r="N120" s="467"/>
      <c r="O120" s="490"/>
      <c r="P120" s="466"/>
    </row>
    <row r="121" spans="1:16" s="275" customFormat="1" ht="20.25" customHeight="1" x14ac:dyDescent="0.15">
      <c r="A121" s="305" t="s">
        <v>454</v>
      </c>
      <c r="B121" s="298"/>
      <c r="C121" s="288"/>
      <c r="D121" s="286"/>
      <c r="E121" s="261"/>
      <c r="F121" s="273"/>
      <c r="G121" s="347"/>
      <c r="H121" s="274"/>
      <c r="I121" s="263"/>
      <c r="J121" s="313"/>
      <c r="K121" s="325"/>
    </row>
    <row r="122" spans="1:16" s="275" customFormat="1" ht="20.25" customHeight="1" x14ac:dyDescent="0.15">
      <c r="A122" s="305"/>
      <c r="B122" s="298"/>
      <c r="C122" s="288"/>
      <c r="D122" s="286"/>
      <c r="E122" s="265"/>
      <c r="F122" s="318"/>
      <c r="G122" s="347"/>
      <c r="H122" s="319"/>
      <c r="I122" s="264"/>
      <c r="J122" s="313"/>
      <c r="K122" s="325"/>
    </row>
    <row r="123" spans="1:16" s="275" customFormat="1" ht="20.25" customHeight="1" x14ac:dyDescent="0.15">
      <c r="A123" s="305"/>
      <c r="B123" s="298"/>
      <c r="C123" s="289"/>
      <c r="D123" s="286"/>
      <c r="E123" s="262"/>
      <c r="F123" s="318"/>
      <c r="G123" s="347"/>
      <c r="H123" s="319"/>
      <c r="I123" s="364"/>
      <c r="J123" s="313"/>
      <c r="K123" s="325"/>
      <c r="M123" s="474"/>
    </row>
    <row r="124" spans="1:16" s="275" customFormat="1" ht="20.25" customHeight="1" x14ac:dyDescent="0.15">
      <c r="A124" s="306"/>
      <c r="B124" s="298"/>
      <c r="C124" s="289"/>
      <c r="D124" s="286"/>
      <c r="E124" s="268"/>
      <c r="F124" s="318"/>
      <c r="G124" s="319"/>
      <c r="H124" s="319"/>
      <c r="I124" s="268"/>
      <c r="J124" s="313"/>
      <c r="K124" s="325"/>
    </row>
    <row r="125" spans="1:16" s="275" customFormat="1" ht="20.25" customHeight="1" x14ac:dyDescent="0.15">
      <c r="A125" s="307" t="s">
        <v>134</v>
      </c>
      <c r="B125" s="298"/>
      <c r="C125" s="289"/>
      <c r="D125" s="286"/>
      <c r="E125" s="261"/>
      <c r="F125" s="273"/>
      <c r="G125" s="347"/>
      <c r="H125" s="274"/>
      <c r="I125" s="536"/>
      <c r="J125" s="313"/>
      <c r="K125" s="325"/>
    </row>
    <row r="126" spans="1:16" s="275" customFormat="1" ht="20.25" customHeight="1" x14ac:dyDescent="0.25">
      <c r="A126" s="308" t="s">
        <v>214</v>
      </c>
      <c r="B126" s="298"/>
      <c r="C126" s="289"/>
      <c r="D126" s="286"/>
      <c r="E126" s="268"/>
      <c r="F126" s="318"/>
      <c r="G126" s="319"/>
      <c r="H126" s="319"/>
      <c r="I126" s="268"/>
      <c r="J126" s="313"/>
      <c r="K126" s="325"/>
    </row>
    <row r="127" spans="1:16" s="275" customFormat="1" ht="20.25" customHeight="1" thickBot="1" x14ac:dyDescent="0.2">
      <c r="A127" s="377"/>
      <c r="B127" s="367"/>
      <c r="C127" s="290"/>
      <c r="D127" s="368"/>
      <c r="E127" s="369"/>
      <c r="F127" s="365"/>
      <c r="G127" s="366"/>
      <c r="H127" s="366"/>
      <c r="I127" s="272"/>
      <c r="J127" s="292"/>
      <c r="K127" s="325"/>
    </row>
    <row r="128" spans="1:16" ht="18" customHeight="1" x14ac:dyDescent="0.15">
      <c r="M128" s="276"/>
    </row>
    <row r="129" spans="1:11" ht="18" customHeight="1" thickBot="1" x14ac:dyDescent="0.2">
      <c r="A129" s="499" t="s">
        <v>161</v>
      </c>
      <c r="B129" s="498"/>
      <c r="C129" s="551">
        <v>3.8194444444444441E-2</v>
      </c>
      <c r="D129" s="498"/>
      <c r="E129" s="498"/>
      <c r="F129" s="498"/>
      <c r="G129" s="498"/>
      <c r="H129" s="498"/>
      <c r="I129" s="255"/>
      <c r="J129" s="256"/>
      <c r="K129" s="249"/>
    </row>
    <row r="130" spans="1:11" ht="18" customHeight="1" x14ac:dyDescent="0.15">
      <c r="A130" s="293" t="s">
        <v>6</v>
      </c>
      <c r="B130" s="294" t="s">
        <v>7</v>
      </c>
      <c r="C130" s="295" t="s">
        <v>8</v>
      </c>
      <c r="D130" s="295" t="s">
        <v>9</v>
      </c>
      <c r="E130" s="862" t="s">
        <v>10</v>
      </c>
      <c r="F130" s="863"/>
      <c r="G130" s="863"/>
      <c r="H130" s="863"/>
      <c r="I130" s="864"/>
      <c r="J130" s="296" t="s">
        <v>11</v>
      </c>
      <c r="K130" s="249"/>
    </row>
    <row r="131" spans="1:11" ht="20.25" customHeight="1" x14ac:dyDescent="0.25">
      <c r="A131" s="297">
        <v>44381</v>
      </c>
      <c r="B131" s="501">
        <v>1</v>
      </c>
      <c r="C131" s="502">
        <v>0.41666666666666669</v>
      </c>
      <c r="D131" s="621">
        <v>57</v>
      </c>
      <c r="E131" s="527" t="s">
        <v>197</v>
      </c>
      <c r="F131" s="516"/>
      <c r="G131" s="506" t="s">
        <v>32</v>
      </c>
      <c r="H131" s="517"/>
      <c r="I131" s="589" t="s">
        <v>201</v>
      </c>
      <c r="J131" s="512" t="s">
        <v>274</v>
      </c>
      <c r="K131" s="249"/>
    </row>
    <row r="132" spans="1:11" ht="20.25" customHeight="1" x14ac:dyDescent="0.15">
      <c r="A132" s="299" t="str">
        <f>"（"&amp;TEXT(A131,"aaa")&amp;"）"</f>
        <v>（日）</v>
      </c>
      <c r="B132" s="501">
        <v>2</v>
      </c>
      <c r="C132" s="510">
        <f>C131+$C$129-0.00694444444444444</f>
        <v>0.44791666666666669</v>
      </c>
      <c r="D132" s="621" t="s">
        <v>458</v>
      </c>
      <c r="E132" s="527" t="s">
        <v>118</v>
      </c>
      <c r="F132" s="516" t="s">
        <v>160</v>
      </c>
      <c r="G132" s="506" t="s">
        <v>32</v>
      </c>
      <c r="H132" s="517" t="s">
        <v>160</v>
      </c>
      <c r="I132" s="528" t="s">
        <v>206</v>
      </c>
      <c r="J132" s="512" t="s">
        <v>439</v>
      </c>
      <c r="K132" s="249"/>
    </row>
    <row r="133" spans="1:11" ht="20.25" customHeight="1" x14ac:dyDescent="0.25">
      <c r="A133" s="300" t="s">
        <v>110</v>
      </c>
      <c r="B133" s="501">
        <v>3</v>
      </c>
      <c r="C133" s="510">
        <f>C132+$C$129</f>
        <v>0.4861111111111111</v>
      </c>
      <c r="D133" s="621">
        <v>65</v>
      </c>
      <c r="E133" s="527" t="s">
        <v>201</v>
      </c>
      <c r="F133" s="516"/>
      <c r="G133" s="506" t="s">
        <v>32</v>
      </c>
      <c r="H133" s="517" t="s">
        <v>160</v>
      </c>
      <c r="I133" s="589" t="s">
        <v>182</v>
      </c>
      <c r="J133" s="512" t="s">
        <v>274</v>
      </c>
      <c r="K133" s="249"/>
    </row>
    <row r="134" spans="1:11" ht="20.25" customHeight="1" x14ac:dyDescent="0.15">
      <c r="A134" s="549" t="s">
        <v>366</v>
      </c>
      <c r="B134" s="501">
        <v>4</v>
      </c>
      <c r="C134" s="510">
        <f t="shared" ref="C134" si="7">C133+$C$129</f>
        <v>0.52430555555555558</v>
      </c>
      <c r="D134" s="621" t="s">
        <v>458</v>
      </c>
      <c r="E134" s="527" t="s">
        <v>119</v>
      </c>
      <c r="F134" s="516" t="s">
        <v>160</v>
      </c>
      <c r="G134" s="506" t="s">
        <v>32</v>
      </c>
      <c r="H134" s="517" t="s">
        <v>160</v>
      </c>
      <c r="I134" s="528" t="s">
        <v>214</v>
      </c>
      <c r="J134" s="512" t="s">
        <v>456</v>
      </c>
      <c r="K134" s="249"/>
    </row>
    <row r="135" spans="1:11" ht="20.25" customHeight="1" x14ac:dyDescent="0.15">
      <c r="A135" s="631" t="s">
        <v>507</v>
      </c>
      <c r="B135" s="501">
        <v>5</v>
      </c>
      <c r="C135" s="510">
        <f>C134+$C$129</f>
        <v>0.5625</v>
      </c>
      <c r="D135" s="621">
        <v>67</v>
      </c>
      <c r="E135" s="527" t="s">
        <v>173</v>
      </c>
      <c r="F135" s="516"/>
      <c r="G135" s="506" t="s">
        <v>32</v>
      </c>
      <c r="H135" s="517" t="s">
        <v>160</v>
      </c>
      <c r="I135" s="589" t="s">
        <v>175</v>
      </c>
      <c r="J135" s="512" t="s">
        <v>274</v>
      </c>
      <c r="K135" s="249"/>
    </row>
    <row r="136" spans="1:11" ht="20.25" customHeight="1" x14ac:dyDescent="0.15">
      <c r="A136" s="303" t="s">
        <v>459</v>
      </c>
      <c r="B136" s="501"/>
      <c r="C136" s="510">
        <v>0.61458333333333337</v>
      </c>
      <c r="D136" s="621"/>
      <c r="E136" s="527"/>
      <c r="F136" s="516"/>
      <c r="G136" s="622" t="s">
        <v>457</v>
      </c>
      <c r="H136" s="517"/>
      <c r="I136" s="528"/>
      <c r="J136" s="512"/>
      <c r="K136" s="249"/>
    </row>
    <row r="137" spans="1:11" ht="20.25" customHeight="1" x14ac:dyDescent="0.15">
      <c r="A137" s="303"/>
      <c r="B137" s="298"/>
      <c r="C137" s="288"/>
      <c r="D137" s="591"/>
      <c r="E137" s="265"/>
      <c r="F137" s="318"/>
      <c r="G137" s="623"/>
      <c r="H137" s="319"/>
      <c r="I137" s="268"/>
      <c r="J137" s="313"/>
      <c r="K137" s="249"/>
    </row>
    <row r="138" spans="1:11" ht="20.25" customHeight="1" x14ac:dyDescent="0.25">
      <c r="A138" s="326" t="s">
        <v>111</v>
      </c>
      <c r="B138" s="298"/>
      <c r="C138" s="289"/>
      <c r="D138" s="348"/>
      <c r="E138" s="265"/>
      <c r="F138" s="318"/>
      <c r="G138" s="347"/>
      <c r="H138" s="319"/>
      <c r="I138" s="374"/>
      <c r="J138" s="313"/>
      <c r="K138" s="249"/>
    </row>
    <row r="139" spans="1:11" ht="20.25" customHeight="1" x14ac:dyDescent="0.15">
      <c r="A139" s="303" t="s">
        <v>134</v>
      </c>
      <c r="B139" s="298"/>
      <c r="C139" s="289"/>
      <c r="D139" s="348"/>
      <c r="E139" s="265"/>
      <c r="F139" s="266"/>
      <c r="G139" s="259"/>
      <c r="H139" s="267"/>
      <c r="I139" s="374"/>
      <c r="J139" s="331"/>
      <c r="K139" s="249"/>
    </row>
    <row r="140" spans="1:11" s="275" customFormat="1" ht="20.25" customHeight="1" x14ac:dyDescent="0.15">
      <c r="A140" s="303" t="s">
        <v>349</v>
      </c>
      <c r="B140" s="298"/>
      <c r="C140" s="289"/>
      <c r="D140" s="286"/>
      <c r="E140" s="262" t="s">
        <v>22</v>
      </c>
      <c r="F140" s="258" t="s">
        <v>22</v>
      </c>
      <c r="G140" s="260" t="s">
        <v>22</v>
      </c>
      <c r="H140" s="260" t="s">
        <v>22</v>
      </c>
      <c r="I140" s="263" t="s">
        <v>22</v>
      </c>
      <c r="J140" s="313"/>
      <c r="K140" s="325"/>
    </row>
    <row r="141" spans="1:11" ht="20.25" customHeight="1" thickBot="1" x14ac:dyDescent="0.2">
      <c r="A141" s="377"/>
      <c r="B141" s="367"/>
      <c r="C141" s="290"/>
      <c r="D141" s="368"/>
      <c r="E141" s="369"/>
      <c r="F141" s="270"/>
      <c r="G141" s="271"/>
      <c r="H141" s="271"/>
      <c r="I141" s="272"/>
      <c r="J141" s="292"/>
      <c r="K141" s="249"/>
    </row>
    <row r="143" spans="1:11" ht="18" customHeight="1" thickBot="1" x14ac:dyDescent="0.2">
      <c r="A143" s="499" t="s">
        <v>161</v>
      </c>
      <c r="B143" s="498"/>
      <c r="C143" s="493">
        <v>3.8194444444444441E-2</v>
      </c>
      <c r="D143" s="498"/>
      <c r="E143" s="498"/>
      <c r="F143" s="498"/>
      <c r="G143" s="498"/>
      <c r="H143" s="498"/>
      <c r="I143" s="255"/>
      <c r="J143" s="256"/>
      <c r="K143" s="249"/>
    </row>
    <row r="144" spans="1:11" ht="18" customHeight="1" x14ac:dyDescent="0.15">
      <c r="A144" s="293" t="s">
        <v>6</v>
      </c>
      <c r="B144" s="294" t="s">
        <v>7</v>
      </c>
      <c r="C144" s="295" t="s">
        <v>8</v>
      </c>
      <c r="D144" s="295" t="s">
        <v>9</v>
      </c>
      <c r="E144" s="862" t="s">
        <v>10</v>
      </c>
      <c r="F144" s="863"/>
      <c r="G144" s="863"/>
      <c r="H144" s="863"/>
      <c r="I144" s="864"/>
      <c r="J144" s="296" t="s">
        <v>11</v>
      </c>
      <c r="K144" s="249"/>
    </row>
    <row r="145" spans="1:14" ht="20.25" customHeight="1" x14ac:dyDescent="0.25">
      <c r="A145" s="297">
        <v>44381</v>
      </c>
      <c r="B145" s="501">
        <v>1</v>
      </c>
      <c r="C145" s="502">
        <v>0.41666666666666669</v>
      </c>
      <c r="D145" s="621">
        <v>58</v>
      </c>
      <c r="E145" s="527" t="s">
        <v>184</v>
      </c>
      <c r="F145" s="516"/>
      <c r="G145" s="506" t="s">
        <v>32</v>
      </c>
      <c r="H145" s="517"/>
      <c r="I145" s="589" t="s">
        <v>506</v>
      </c>
      <c r="J145" s="512" t="s">
        <v>274</v>
      </c>
      <c r="K145" s="249"/>
    </row>
    <row r="146" spans="1:14" ht="20.25" customHeight="1" x14ac:dyDescent="0.15">
      <c r="A146" s="299" t="str">
        <f>"（"&amp;TEXT(A145,"aaa")&amp;"）"</f>
        <v>（日）</v>
      </c>
      <c r="B146" s="501">
        <v>2</v>
      </c>
      <c r="C146" s="510">
        <f>C145+$C$143-0.00694444444444444</f>
        <v>0.44791666666666669</v>
      </c>
      <c r="D146" s="621" t="s">
        <v>458</v>
      </c>
      <c r="E146" s="527" t="s">
        <v>202</v>
      </c>
      <c r="F146" s="516" t="s">
        <v>160</v>
      </c>
      <c r="G146" s="506" t="s">
        <v>32</v>
      </c>
      <c r="H146" s="517" t="s">
        <v>160</v>
      </c>
      <c r="I146" s="589" t="s">
        <v>183</v>
      </c>
      <c r="J146" s="512" t="s">
        <v>440</v>
      </c>
      <c r="K146" s="249"/>
    </row>
    <row r="147" spans="1:14" ht="20.25" customHeight="1" x14ac:dyDescent="0.25">
      <c r="A147" s="300" t="s">
        <v>110</v>
      </c>
      <c r="B147" s="501">
        <v>3</v>
      </c>
      <c r="C147" s="510">
        <f>C146+$C$143</f>
        <v>0.4861111111111111</v>
      </c>
      <c r="D147" s="621">
        <v>66</v>
      </c>
      <c r="E147" s="527" t="s">
        <v>205</v>
      </c>
      <c r="F147" s="516"/>
      <c r="G147" s="506" t="s">
        <v>32</v>
      </c>
      <c r="H147" s="517" t="s">
        <v>160</v>
      </c>
      <c r="I147" s="589" t="s">
        <v>203</v>
      </c>
      <c r="J147" s="512" t="s">
        <v>274</v>
      </c>
      <c r="K147" s="249"/>
    </row>
    <row r="148" spans="1:14" ht="20.25" customHeight="1" x14ac:dyDescent="0.15">
      <c r="A148" s="549" t="s">
        <v>367</v>
      </c>
      <c r="B148" s="501">
        <v>4</v>
      </c>
      <c r="C148" s="510">
        <f t="shared" ref="C148" si="8">C147+$C$143</f>
        <v>0.52430555555555558</v>
      </c>
      <c r="D148" s="621" t="s">
        <v>458</v>
      </c>
      <c r="E148" s="527" t="s">
        <v>539</v>
      </c>
      <c r="F148" s="516" t="s">
        <v>160</v>
      </c>
      <c r="G148" s="506" t="s">
        <v>32</v>
      </c>
      <c r="H148" s="517" t="s">
        <v>160</v>
      </c>
      <c r="I148" s="528" t="s">
        <v>179</v>
      </c>
      <c r="J148" s="512" t="s">
        <v>455</v>
      </c>
      <c r="K148" s="249"/>
    </row>
    <row r="149" spans="1:14" ht="20.25" customHeight="1" x14ac:dyDescent="0.15">
      <c r="A149" s="631" t="s">
        <v>508</v>
      </c>
      <c r="B149" s="501">
        <v>5</v>
      </c>
      <c r="C149" s="510">
        <f>C148+$C$143</f>
        <v>0.5625</v>
      </c>
      <c r="D149" s="621">
        <v>68</v>
      </c>
      <c r="E149" s="527" t="s">
        <v>174</v>
      </c>
      <c r="F149" s="516" t="s">
        <v>160</v>
      </c>
      <c r="G149" s="506" t="s">
        <v>32</v>
      </c>
      <c r="H149" s="517" t="s">
        <v>160</v>
      </c>
      <c r="I149" s="589" t="s">
        <v>176</v>
      </c>
      <c r="J149" s="512" t="s">
        <v>274</v>
      </c>
      <c r="K149" s="249"/>
    </row>
    <row r="150" spans="1:14" ht="20.25" customHeight="1" x14ac:dyDescent="0.15">
      <c r="A150" s="303" t="s">
        <v>459</v>
      </c>
      <c r="B150" s="298"/>
      <c r="C150" s="288"/>
      <c r="D150" s="348"/>
      <c r="E150" s="265"/>
      <c r="F150" s="318"/>
      <c r="G150" s="347"/>
      <c r="H150" s="319"/>
      <c r="I150" s="374"/>
      <c r="J150" s="313"/>
      <c r="K150" s="249"/>
    </row>
    <row r="151" spans="1:14" ht="20.25" customHeight="1" x14ac:dyDescent="0.15">
      <c r="A151" s="303"/>
      <c r="B151" s="298"/>
      <c r="C151" s="289"/>
      <c r="D151" s="348"/>
      <c r="E151" s="265"/>
      <c r="F151" s="266"/>
      <c r="G151" s="259"/>
      <c r="H151" s="267"/>
      <c r="I151" s="268"/>
      <c r="J151" s="313"/>
      <c r="K151" s="249"/>
    </row>
    <row r="152" spans="1:14" ht="20.25" customHeight="1" x14ac:dyDescent="0.25">
      <c r="A152" s="326" t="s">
        <v>111</v>
      </c>
      <c r="B152" s="298"/>
      <c r="C152" s="289"/>
      <c r="D152" s="348"/>
      <c r="E152" s="265"/>
      <c r="F152" s="266"/>
      <c r="G152" s="259"/>
      <c r="H152" s="267"/>
      <c r="I152" s="374"/>
      <c r="J152" s="313"/>
      <c r="K152" s="249"/>
    </row>
    <row r="153" spans="1:14" ht="20.25" customHeight="1" x14ac:dyDescent="0.15">
      <c r="A153" s="303" t="s">
        <v>134</v>
      </c>
      <c r="B153" s="298"/>
      <c r="C153" s="289"/>
      <c r="D153" s="348"/>
      <c r="E153" s="265"/>
      <c r="F153" s="266"/>
      <c r="G153" s="259"/>
      <c r="H153" s="267"/>
      <c r="I153" s="374"/>
      <c r="J153" s="331"/>
      <c r="K153" s="249"/>
    </row>
    <row r="154" spans="1:14" s="275" customFormat="1" ht="20.25" customHeight="1" x14ac:dyDescent="0.15">
      <c r="A154" s="303" t="s">
        <v>349</v>
      </c>
      <c r="B154" s="298"/>
      <c r="C154" s="289"/>
      <c r="D154" s="286"/>
      <c r="E154" s="262" t="s">
        <v>22</v>
      </c>
      <c r="F154" s="258" t="s">
        <v>22</v>
      </c>
      <c r="G154" s="260" t="s">
        <v>22</v>
      </c>
      <c r="H154" s="260" t="s">
        <v>22</v>
      </c>
      <c r="I154" s="263" t="s">
        <v>22</v>
      </c>
      <c r="J154" s="313"/>
      <c r="K154" s="325"/>
    </row>
    <row r="155" spans="1:14" ht="20.25" customHeight="1" thickBot="1" x14ac:dyDescent="0.2">
      <c r="A155" s="377"/>
      <c r="B155" s="367"/>
      <c r="C155" s="290"/>
      <c r="D155" s="368"/>
      <c r="E155" s="369"/>
      <c r="F155" s="270"/>
      <c r="G155" s="271"/>
      <c r="H155" s="271"/>
      <c r="I155" s="272"/>
      <c r="J155" s="292"/>
      <c r="K155" s="249"/>
    </row>
    <row r="156" spans="1:14" ht="18" customHeight="1" x14ac:dyDescent="0.15">
      <c r="M156" s="276"/>
    </row>
    <row r="157" spans="1:14" ht="18" customHeight="1" thickBot="1" x14ac:dyDescent="0.2">
      <c r="A157" s="499" t="s">
        <v>161</v>
      </c>
      <c r="B157" s="498"/>
      <c r="C157" s="551">
        <v>3.4722222222222224E-2</v>
      </c>
      <c r="D157" s="498"/>
      <c r="E157" s="498"/>
      <c r="F157" s="498"/>
      <c r="G157" s="498"/>
      <c r="H157" s="498"/>
      <c r="I157" s="255"/>
      <c r="J157" s="256"/>
      <c r="K157" s="249"/>
    </row>
    <row r="158" spans="1:14" ht="18" customHeight="1" x14ac:dyDescent="0.15">
      <c r="A158" s="293" t="s">
        <v>6</v>
      </c>
      <c r="B158" s="294" t="s">
        <v>7</v>
      </c>
      <c r="C158" s="295" t="s">
        <v>8</v>
      </c>
      <c r="D158" s="295" t="s">
        <v>9</v>
      </c>
      <c r="E158" s="862" t="s">
        <v>10</v>
      </c>
      <c r="F158" s="863"/>
      <c r="G158" s="863"/>
      <c r="H158" s="863"/>
      <c r="I158" s="864"/>
      <c r="J158" s="296" t="s">
        <v>11</v>
      </c>
      <c r="K158" s="249"/>
    </row>
    <row r="159" spans="1:14" ht="20.25" customHeight="1" x14ac:dyDescent="0.25">
      <c r="A159" s="297">
        <v>44388</v>
      </c>
      <c r="B159" s="298">
        <v>1</v>
      </c>
      <c r="C159" s="285">
        <v>0.54166666666666663</v>
      </c>
      <c r="D159" s="591">
        <v>65</v>
      </c>
      <c r="E159" s="265" t="s">
        <v>201</v>
      </c>
      <c r="F159" s="570">
        <v>2</v>
      </c>
      <c r="G159" s="347" t="s">
        <v>32</v>
      </c>
      <c r="H159" s="571">
        <v>0</v>
      </c>
      <c r="I159" s="374" t="s">
        <v>182</v>
      </c>
      <c r="J159" s="313" t="s">
        <v>440</v>
      </c>
      <c r="K159" s="249"/>
    </row>
    <row r="160" spans="1:14" ht="20.25" customHeight="1" x14ac:dyDescent="0.15">
      <c r="A160" s="299" t="str">
        <f>"（"&amp;TEXT(A159,"aaa")&amp;"）"</f>
        <v>（日）</v>
      </c>
      <c r="B160" s="298">
        <v>2</v>
      </c>
      <c r="C160" s="288">
        <f>C159+$C$157</f>
        <v>0.57638888888888884</v>
      </c>
      <c r="D160" s="591">
        <v>66</v>
      </c>
      <c r="E160" s="265" t="s">
        <v>205</v>
      </c>
      <c r="F160" s="570">
        <v>0</v>
      </c>
      <c r="G160" s="347" t="s">
        <v>32</v>
      </c>
      <c r="H160" s="571">
        <v>1</v>
      </c>
      <c r="I160" s="268" t="s">
        <v>203</v>
      </c>
      <c r="J160" s="313" t="s">
        <v>439</v>
      </c>
      <c r="K160" s="249"/>
      <c r="N160" s="497"/>
    </row>
    <row r="161" spans="1:14" ht="20.25" customHeight="1" x14ac:dyDescent="0.25">
      <c r="A161" s="300" t="s">
        <v>110</v>
      </c>
      <c r="B161" s="298"/>
      <c r="C161" s="288"/>
      <c r="D161" s="591"/>
      <c r="E161" s="265"/>
      <c r="F161" s="318"/>
      <c r="G161" s="347"/>
      <c r="H161" s="319"/>
      <c r="I161" s="374"/>
      <c r="J161" s="313"/>
      <c r="K161" s="249"/>
    </row>
    <row r="162" spans="1:14" ht="20.25" customHeight="1" x14ac:dyDescent="0.15">
      <c r="A162" s="549" t="s">
        <v>511</v>
      </c>
      <c r="B162" s="298"/>
      <c r="C162" s="288"/>
      <c r="D162" s="591"/>
      <c r="E162" s="265"/>
      <c r="F162" s="318"/>
      <c r="G162" s="347"/>
      <c r="H162" s="319"/>
      <c r="I162" s="268"/>
      <c r="J162" s="313"/>
      <c r="K162" s="249"/>
    </row>
    <row r="163" spans="1:14" ht="20.25" customHeight="1" x14ac:dyDescent="0.15">
      <c r="A163" s="631" t="s">
        <v>201</v>
      </c>
      <c r="B163" s="298"/>
      <c r="C163" s="288"/>
      <c r="D163" s="591"/>
      <c r="E163" s="265"/>
      <c r="F163" s="318"/>
      <c r="G163" s="347"/>
      <c r="H163" s="319"/>
      <c r="I163" s="374"/>
      <c r="J163" s="313"/>
      <c r="K163" s="249"/>
    </row>
    <row r="164" spans="1:14" ht="20.25" customHeight="1" x14ac:dyDescent="0.15">
      <c r="A164" s="303" t="s">
        <v>198</v>
      </c>
      <c r="B164" s="298"/>
      <c r="C164" s="288"/>
      <c r="D164" s="591"/>
      <c r="E164" s="265"/>
      <c r="F164" s="318"/>
      <c r="G164" s="623"/>
      <c r="H164" s="319"/>
      <c r="I164" s="268"/>
      <c r="J164" s="313"/>
      <c r="K164" s="249"/>
    </row>
    <row r="165" spans="1:14" ht="20.25" customHeight="1" x14ac:dyDescent="0.15">
      <c r="A165" s="303"/>
      <c r="B165" s="298"/>
      <c r="C165" s="288"/>
      <c r="D165" s="591"/>
      <c r="E165" s="265"/>
      <c r="F165" s="318"/>
      <c r="G165" s="623"/>
      <c r="H165" s="319"/>
      <c r="I165" s="268"/>
      <c r="J165" s="313"/>
      <c r="K165" s="249"/>
    </row>
    <row r="166" spans="1:14" ht="20.25" customHeight="1" x14ac:dyDescent="0.25">
      <c r="A166" s="326" t="s">
        <v>111</v>
      </c>
      <c r="B166" s="298"/>
      <c r="C166" s="289"/>
      <c r="D166" s="348"/>
      <c r="E166" s="265"/>
      <c r="F166" s="318"/>
      <c r="G166" s="347"/>
      <c r="H166" s="319"/>
      <c r="I166" s="374"/>
      <c r="J166" s="313"/>
      <c r="K166" s="249"/>
    </row>
    <row r="167" spans="1:14" ht="20.25" customHeight="1" x14ac:dyDescent="0.15">
      <c r="A167" s="303" t="s">
        <v>134</v>
      </c>
      <c r="B167" s="298"/>
      <c r="C167" s="289"/>
      <c r="D167" s="348"/>
      <c r="E167" s="265"/>
      <c r="F167" s="266"/>
      <c r="G167" s="259"/>
      <c r="H167" s="267"/>
      <c r="I167" s="374"/>
      <c r="J167" s="644"/>
      <c r="K167" s="249"/>
    </row>
    <row r="168" spans="1:14" s="275" customFormat="1" ht="20.25" customHeight="1" x14ac:dyDescent="0.15">
      <c r="A168" s="303" t="s">
        <v>119</v>
      </c>
      <c r="B168" s="298"/>
      <c r="C168" s="289"/>
      <c r="D168" s="286"/>
      <c r="E168" s="262" t="s">
        <v>22</v>
      </c>
      <c r="F168" s="258" t="s">
        <v>22</v>
      </c>
      <c r="G168" s="260" t="s">
        <v>22</v>
      </c>
      <c r="H168" s="260" t="s">
        <v>22</v>
      </c>
      <c r="I168" s="263" t="s">
        <v>22</v>
      </c>
      <c r="J168" s="313"/>
      <c r="K168" s="325"/>
    </row>
    <row r="169" spans="1:14" ht="20.25" customHeight="1" thickBot="1" x14ac:dyDescent="0.2">
      <c r="A169" s="377"/>
      <c r="B169" s="367"/>
      <c r="C169" s="290"/>
      <c r="D169" s="368"/>
      <c r="E169" s="369"/>
      <c r="F169" s="270"/>
      <c r="G169" s="271"/>
      <c r="H169" s="271"/>
      <c r="I169" s="272"/>
      <c r="J169" s="292"/>
      <c r="K169" s="249"/>
    </row>
    <row r="170" spans="1:14" ht="18" customHeight="1" x14ac:dyDescent="0.15">
      <c r="M170" s="276"/>
    </row>
    <row r="171" spans="1:14" ht="18" customHeight="1" thickBot="1" x14ac:dyDescent="0.2">
      <c r="A171" s="499" t="s">
        <v>161</v>
      </c>
      <c r="B171" s="498"/>
      <c r="C171" s="551">
        <v>3.8194444444444441E-2</v>
      </c>
      <c r="D171" s="498"/>
      <c r="E171" s="498"/>
      <c r="F171" s="498"/>
      <c r="G171" s="498"/>
      <c r="H171" s="498"/>
      <c r="I171" s="255"/>
      <c r="J171" s="256"/>
      <c r="K171" s="249"/>
    </row>
    <row r="172" spans="1:14" ht="18" customHeight="1" x14ac:dyDescent="0.15">
      <c r="A172" s="293" t="s">
        <v>6</v>
      </c>
      <c r="B172" s="294" t="s">
        <v>7</v>
      </c>
      <c r="C172" s="295" t="s">
        <v>8</v>
      </c>
      <c r="D172" s="295" t="s">
        <v>9</v>
      </c>
      <c r="E172" s="862" t="s">
        <v>10</v>
      </c>
      <c r="F172" s="863"/>
      <c r="G172" s="863"/>
      <c r="H172" s="863"/>
      <c r="I172" s="864"/>
      <c r="J172" s="296" t="s">
        <v>11</v>
      </c>
      <c r="K172" s="249"/>
    </row>
    <row r="173" spans="1:14" ht="20.25" customHeight="1" x14ac:dyDescent="0.25">
      <c r="A173" s="297">
        <v>44395</v>
      </c>
      <c r="B173" s="298">
        <v>1</v>
      </c>
      <c r="C173" s="285">
        <v>0.39583333333333331</v>
      </c>
      <c r="D173" s="591">
        <v>67</v>
      </c>
      <c r="E173" s="265" t="s">
        <v>182</v>
      </c>
      <c r="F173" s="318">
        <v>0</v>
      </c>
      <c r="G173" s="347" t="s">
        <v>598</v>
      </c>
      <c r="H173" s="319">
        <v>0</v>
      </c>
      <c r="I173" s="374" t="s">
        <v>205</v>
      </c>
      <c r="J173" s="313" t="s">
        <v>455</v>
      </c>
      <c r="K173" s="249"/>
    </row>
    <row r="174" spans="1:14" ht="20.25" customHeight="1" x14ac:dyDescent="0.15">
      <c r="A174" s="299" t="str">
        <f>"（"&amp;TEXT(A173,"aaa")&amp;"）"</f>
        <v>（日）</v>
      </c>
      <c r="B174" s="298">
        <v>2</v>
      </c>
      <c r="C174" s="288">
        <f>C173+$C$129</f>
        <v>0.43402777777777773</v>
      </c>
      <c r="D174" s="591">
        <v>68</v>
      </c>
      <c r="E174" s="265" t="s">
        <v>201</v>
      </c>
      <c r="F174" s="318">
        <v>2</v>
      </c>
      <c r="G174" s="347" t="s">
        <v>32</v>
      </c>
      <c r="H174" s="319">
        <v>0</v>
      </c>
      <c r="I174" s="268" t="s">
        <v>203</v>
      </c>
      <c r="J174" s="313" t="s">
        <v>456</v>
      </c>
      <c r="K174" s="249"/>
      <c r="N174" s="497"/>
    </row>
    <row r="175" spans="1:14" ht="20.25" customHeight="1" x14ac:dyDescent="0.25">
      <c r="A175" s="300" t="s">
        <v>110</v>
      </c>
      <c r="B175" s="298"/>
      <c r="C175" s="288"/>
      <c r="D175" s="591"/>
      <c r="E175" s="265"/>
      <c r="F175" s="318"/>
      <c r="G175" s="347"/>
      <c r="H175" s="319"/>
      <c r="I175" s="374"/>
      <c r="J175" s="313"/>
      <c r="K175" s="249"/>
    </row>
    <row r="176" spans="1:14" ht="20.25" customHeight="1" x14ac:dyDescent="0.15">
      <c r="A176" s="549" t="s">
        <v>514</v>
      </c>
      <c r="B176" s="298"/>
      <c r="C176" s="288"/>
      <c r="D176" s="591"/>
      <c r="E176" s="265"/>
      <c r="F176" s="318"/>
      <c r="G176" s="347"/>
      <c r="H176" s="319"/>
      <c r="I176" s="268"/>
      <c r="J176" s="313"/>
      <c r="K176" s="249"/>
    </row>
    <row r="177" spans="1:11" ht="20.25" customHeight="1" x14ac:dyDescent="0.15">
      <c r="A177" s="631" t="s">
        <v>203</v>
      </c>
      <c r="B177" s="298"/>
      <c r="C177" s="288"/>
      <c r="D177" s="591"/>
      <c r="E177" s="265"/>
      <c r="F177" s="318"/>
      <c r="G177" s="347"/>
      <c r="H177" s="319"/>
      <c r="I177" s="374"/>
      <c r="J177" s="313"/>
      <c r="K177" s="249"/>
    </row>
    <row r="178" spans="1:11" ht="20.25" customHeight="1" x14ac:dyDescent="0.15">
      <c r="A178" s="303" t="s">
        <v>569</v>
      </c>
      <c r="B178" s="298"/>
      <c r="C178" s="288"/>
      <c r="D178" s="591"/>
      <c r="E178" s="265"/>
      <c r="F178" s="318"/>
      <c r="G178" s="623"/>
      <c r="H178" s="319"/>
      <c r="I178" s="268"/>
      <c r="J178" s="313"/>
      <c r="K178" s="249"/>
    </row>
    <row r="179" spans="1:11" ht="20.25" customHeight="1" x14ac:dyDescent="0.15">
      <c r="A179" s="303"/>
      <c r="B179" s="298"/>
      <c r="C179" s="288"/>
      <c r="D179" s="591"/>
      <c r="E179" s="265"/>
      <c r="F179" s="318"/>
      <c r="G179" s="623"/>
      <c r="H179" s="319"/>
      <c r="I179" s="268"/>
      <c r="J179" s="313"/>
      <c r="K179" s="249"/>
    </row>
    <row r="180" spans="1:11" ht="20.25" customHeight="1" x14ac:dyDescent="0.25">
      <c r="A180" s="326" t="s">
        <v>111</v>
      </c>
      <c r="B180" s="298"/>
      <c r="C180" s="289"/>
      <c r="D180" s="348"/>
      <c r="E180" s="265"/>
      <c r="F180" s="318"/>
      <c r="G180" s="347"/>
      <c r="H180" s="319"/>
      <c r="I180" s="374"/>
      <c r="J180" s="313"/>
      <c r="K180" s="249"/>
    </row>
    <row r="181" spans="1:11" ht="20.25" customHeight="1" x14ac:dyDescent="0.15">
      <c r="A181" s="303" t="s">
        <v>134</v>
      </c>
      <c r="B181" s="298"/>
      <c r="C181" s="289"/>
      <c r="D181" s="348"/>
      <c r="E181" s="265"/>
      <c r="F181" s="266"/>
      <c r="G181" s="259"/>
      <c r="H181" s="267"/>
      <c r="I181" s="374"/>
      <c r="J181" s="651"/>
      <c r="K181" s="249"/>
    </row>
    <row r="182" spans="1:11" s="275" customFormat="1" ht="20.25" customHeight="1" x14ac:dyDescent="0.15">
      <c r="A182" s="303" t="s">
        <v>183</v>
      </c>
      <c r="B182" s="298"/>
      <c r="C182" s="289"/>
      <c r="D182" s="286"/>
      <c r="E182" s="262" t="s">
        <v>22</v>
      </c>
      <c r="F182" s="258" t="s">
        <v>22</v>
      </c>
      <c r="G182" s="260" t="s">
        <v>22</v>
      </c>
      <c r="H182" s="260" t="s">
        <v>22</v>
      </c>
      <c r="I182" s="263" t="s">
        <v>22</v>
      </c>
      <c r="J182" s="313"/>
      <c r="K182" s="325"/>
    </row>
    <row r="183" spans="1:11" ht="20.25" customHeight="1" thickBot="1" x14ac:dyDescent="0.2">
      <c r="A183" s="377"/>
      <c r="B183" s="367"/>
      <c r="C183" s="290"/>
      <c r="D183" s="368"/>
      <c r="E183" s="369"/>
      <c r="F183" s="270"/>
      <c r="G183" s="271"/>
      <c r="H183" s="271"/>
      <c r="I183" s="272"/>
      <c r="J183" s="292"/>
      <c r="K183" s="249"/>
    </row>
  </sheetData>
  <mergeCells count="13">
    <mergeCell ref="E172:I172"/>
    <mergeCell ref="E158:I158"/>
    <mergeCell ref="E144:I144"/>
    <mergeCell ref="A1:J1"/>
    <mergeCell ref="E19:I19"/>
    <mergeCell ref="E51:I51"/>
    <mergeCell ref="E4:I4"/>
    <mergeCell ref="E130:I130"/>
    <mergeCell ref="E35:I35"/>
    <mergeCell ref="E66:I66"/>
    <mergeCell ref="E83:I83"/>
    <mergeCell ref="E98:I98"/>
    <mergeCell ref="E114:I114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80" firstPageNumber="4294963191" orientation="portrait" horizontalDpi="4294967293" r:id="rId1"/>
  <headerFooter alignWithMargins="0"/>
  <rowBreaks count="4" manualBreakCount="4">
    <brk id="33" max="9" man="1"/>
    <brk id="81" max="9" man="1"/>
    <brk id="112" max="9" man="1"/>
    <brk id="156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AK18"/>
  <sheetViews>
    <sheetView zoomScale="75" zoomScaleNormal="75" workbookViewId="0">
      <selection activeCell="B2" sqref="B2:C2"/>
    </sheetView>
  </sheetViews>
  <sheetFormatPr defaultColWidth="6.75" defaultRowHeight="13.5" x14ac:dyDescent="0.15"/>
  <cols>
    <col min="1" max="1" width="1.375" style="13" customWidth="1"/>
    <col min="2" max="3" width="6.75" style="13" customWidth="1"/>
    <col min="4" max="8" width="4.625" style="13" customWidth="1"/>
    <col min="9" max="15" width="5.75" style="13" customWidth="1"/>
    <col min="16" max="24" width="4.625" style="13" customWidth="1"/>
    <col min="25" max="31" width="5.75" style="13" customWidth="1"/>
    <col min="32" max="35" width="4.625" style="13" customWidth="1"/>
    <col min="36" max="36" width="9" style="13" customWidth="1"/>
    <col min="37" max="37" width="12.125" style="13" customWidth="1"/>
    <col min="38" max="244" width="9" style="13" customWidth="1"/>
    <col min="245" max="245" width="1.375" style="13" customWidth="1"/>
    <col min="246" max="16384" width="6.75" style="13"/>
  </cols>
  <sheetData>
    <row r="1" spans="2:37" ht="20.25" customHeight="1" thickBot="1" x14ac:dyDescent="0.2">
      <c r="B1" s="148" t="s">
        <v>117</v>
      </c>
      <c r="C1" s="71"/>
      <c r="D1" s="18"/>
      <c r="E1" s="19"/>
      <c r="F1" s="19"/>
      <c r="G1" s="18"/>
      <c r="H1" s="18"/>
      <c r="I1" s="20"/>
      <c r="J1" s="20"/>
      <c r="K1" s="20"/>
      <c r="L1" s="18"/>
      <c r="M1" s="20"/>
      <c r="N1" s="20"/>
      <c r="O1" s="20"/>
      <c r="P1" s="72"/>
      <c r="Q1" s="72"/>
      <c r="R1" s="72"/>
      <c r="S1" s="72"/>
      <c r="T1" s="73"/>
      <c r="U1" s="73"/>
      <c r="V1" s="73"/>
      <c r="W1" s="73"/>
      <c r="X1" s="73"/>
      <c r="Y1" s="71"/>
      <c r="Z1" s="71"/>
      <c r="AA1" s="71"/>
      <c r="AB1" s="73"/>
      <c r="AC1" s="73"/>
      <c r="AD1" s="73"/>
      <c r="AE1" s="73"/>
      <c r="AF1" s="73"/>
      <c r="AG1" s="73"/>
      <c r="AH1" s="73"/>
      <c r="AI1" s="73"/>
    </row>
    <row r="2" spans="2:37" ht="24" customHeight="1" thickBot="1" x14ac:dyDescent="0.2">
      <c r="B2" s="953">
        <v>44381</v>
      </c>
      <c r="C2" s="954"/>
      <c r="D2" s="637" t="s">
        <v>552</v>
      </c>
      <c r="E2" s="897" t="s">
        <v>8</v>
      </c>
      <c r="F2" s="897"/>
      <c r="G2" s="897" t="s">
        <v>9</v>
      </c>
      <c r="H2" s="897"/>
      <c r="I2" s="947" t="s">
        <v>10</v>
      </c>
      <c r="J2" s="947"/>
      <c r="K2" s="947"/>
      <c r="L2" s="947"/>
      <c r="M2" s="947"/>
      <c r="N2" s="947"/>
      <c r="O2" s="947"/>
      <c r="P2" s="897" t="s">
        <v>11</v>
      </c>
      <c r="Q2" s="898"/>
      <c r="R2" s="948" t="s">
        <v>553</v>
      </c>
      <c r="S2" s="949"/>
      <c r="T2" s="637" t="s">
        <v>551</v>
      </c>
      <c r="U2" s="897" t="s">
        <v>8</v>
      </c>
      <c r="V2" s="897"/>
      <c r="W2" s="897" t="s">
        <v>9</v>
      </c>
      <c r="X2" s="897"/>
      <c r="Y2" s="947" t="s">
        <v>10</v>
      </c>
      <c r="Z2" s="947"/>
      <c r="AA2" s="947"/>
      <c r="AB2" s="947"/>
      <c r="AC2" s="947"/>
      <c r="AD2" s="947"/>
      <c r="AE2" s="947"/>
      <c r="AF2" s="897" t="s">
        <v>11</v>
      </c>
      <c r="AG2" s="898"/>
      <c r="AH2" s="948" t="s">
        <v>553</v>
      </c>
      <c r="AI2" s="949"/>
    </row>
    <row r="3" spans="2:37" ht="21.75" thickBot="1" x14ac:dyDescent="0.2">
      <c r="B3" s="955"/>
      <c r="C3" s="956"/>
      <c r="D3" s="909" t="s">
        <v>55</v>
      </c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1"/>
      <c r="T3" s="950" t="s">
        <v>56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1"/>
      <c r="AG3" s="951"/>
      <c r="AH3" s="951"/>
      <c r="AI3" s="952"/>
    </row>
    <row r="4" spans="2:37" ht="24.95" customHeight="1" x14ac:dyDescent="0.15">
      <c r="B4" s="913" t="s">
        <v>22</v>
      </c>
      <c r="C4" s="914"/>
      <c r="D4" s="639">
        <v>1</v>
      </c>
      <c r="E4" s="940">
        <v>0.41666666666666669</v>
      </c>
      <c r="F4" s="941"/>
      <c r="G4" s="942">
        <v>57</v>
      </c>
      <c r="H4" s="943"/>
      <c r="I4" s="944" t="s">
        <v>197</v>
      </c>
      <c r="J4" s="937"/>
      <c r="K4" s="937"/>
      <c r="L4" s="640" t="s">
        <v>32</v>
      </c>
      <c r="M4" s="937" t="s">
        <v>201</v>
      </c>
      <c r="N4" s="937"/>
      <c r="O4" s="937"/>
      <c r="P4" s="938" t="s">
        <v>274</v>
      </c>
      <c r="Q4" s="939"/>
      <c r="R4" s="899" t="s">
        <v>556</v>
      </c>
      <c r="S4" s="912"/>
      <c r="T4" s="639">
        <v>1</v>
      </c>
      <c r="U4" s="940">
        <v>0.41666666666666669</v>
      </c>
      <c r="V4" s="941"/>
      <c r="W4" s="942">
        <v>58</v>
      </c>
      <c r="X4" s="943"/>
      <c r="Y4" s="944" t="s">
        <v>509</v>
      </c>
      <c r="Z4" s="937"/>
      <c r="AA4" s="937"/>
      <c r="AB4" s="640" t="s">
        <v>368</v>
      </c>
      <c r="AC4" s="937" t="s">
        <v>510</v>
      </c>
      <c r="AD4" s="937"/>
      <c r="AE4" s="937"/>
      <c r="AF4" s="899" t="s">
        <v>274</v>
      </c>
      <c r="AG4" s="900"/>
      <c r="AH4" s="899" t="s">
        <v>555</v>
      </c>
      <c r="AI4" s="912"/>
      <c r="AK4" s="590"/>
    </row>
    <row r="5" spans="2:37" ht="24.95" customHeight="1" x14ac:dyDescent="0.15">
      <c r="B5" s="913" t="s">
        <v>22</v>
      </c>
      <c r="C5" s="914"/>
      <c r="D5" s="639">
        <v>2</v>
      </c>
      <c r="E5" s="881">
        <v>0.44791666666666669</v>
      </c>
      <c r="F5" s="882"/>
      <c r="G5" s="883" t="s">
        <v>458</v>
      </c>
      <c r="H5" s="884"/>
      <c r="I5" s="870" t="s">
        <v>118</v>
      </c>
      <c r="J5" s="871"/>
      <c r="K5" s="871"/>
      <c r="L5" s="640" t="s">
        <v>32</v>
      </c>
      <c r="M5" s="871" t="s">
        <v>206</v>
      </c>
      <c r="N5" s="871"/>
      <c r="O5" s="871"/>
      <c r="P5" s="887" t="s">
        <v>439</v>
      </c>
      <c r="Q5" s="888"/>
      <c r="R5" s="879" t="s">
        <v>557</v>
      </c>
      <c r="S5" s="880"/>
      <c r="T5" s="639">
        <v>2</v>
      </c>
      <c r="U5" s="881">
        <v>0.44791666666666669</v>
      </c>
      <c r="V5" s="882"/>
      <c r="W5" s="883" t="s">
        <v>458</v>
      </c>
      <c r="X5" s="884"/>
      <c r="Y5" s="870" t="s">
        <v>202</v>
      </c>
      <c r="Z5" s="871"/>
      <c r="AA5" s="871"/>
      <c r="AB5" s="640" t="s">
        <v>368</v>
      </c>
      <c r="AC5" s="871" t="s">
        <v>183</v>
      </c>
      <c r="AD5" s="871"/>
      <c r="AE5" s="871"/>
      <c r="AF5" s="879" t="s">
        <v>440</v>
      </c>
      <c r="AG5" s="901"/>
      <c r="AH5" s="879" t="s">
        <v>558</v>
      </c>
      <c r="AI5" s="880"/>
      <c r="AK5" s="590"/>
    </row>
    <row r="6" spans="2:37" ht="24.95" customHeight="1" x14ac:dyDescent="0.15">
      <c r="B6" s="913" t="s">
        <v>22</v>
      </c>
      <c r="C6" s="914"/>
      <c r="D6" s="639">
        <v>3</v>
      </c>
      <c r="E6" s="881">
        <v>0.4861111111111111</v>
      </c>
      <c r="F6" s="882"/>
      <c r="G6" s="883">
        <v>65</v>
      </c>
      <c r="H6" s="884"/>
      <c r="I6" s="870" t="s">
        <v>201</v>
      </c>
      <c r="J6" s="871"/>
      <c r="K6" s="871"/>
      <c r="L6" s="640" t="s">
        <v>32</v>
      </c>
      <c r="M6" s="871" t="s">
        <v>182</v>
      </c>
      <c r="N6" s="871"/>
      <c r="O6" s="871"/>
      <c r="P6" s="887" t="s">
        <v>274</v>
      </c>
      <c r="Q6" s="888"/>
      <c r="R6" s="879" t="s">
        <v>559</v>
      </c>
      <c r="S6" s="880"/>
      <c r="T6" s="639">
        <v>3</v>
      </c>
      <c r="U6" s="881">
        <v>0.4861111111111111</v>
      </c>
      <c r="V6" s="882"/>
      <c r="W6" s="883">
        <v>66</v>
      </c>
      <c r="X6" s="884"/>
      <c r="Y6" s="870" t="s">
        <v>205</v>
      </c>
      <c r="Z6" s="871"/>
      <c r="AA6" s="871"/>
      <c r="AB6" s="640" t="s">
        <v>368</v>
      </c>
      <c r="AC6" s="871" t="s">
        <v>203</v>
      </c>
      <c r="AD6" s="871"/>
      <c r="AE6" s="871"/>
      <c r="AF6" s="879" t="s">
        <v>274</v>
      </c>
      <c r="AG6" s="901"/>
      <c r="AH6" s="879" t="s">
        <v>560</v>
      </c>
      <c r="AI6" s="880"/>
      <c r="AK6" s="590"/>
    </row>
    <row r="7" spans="2:37" ht="24.95" customHeight="1" x14ac:dyDescent="0.15">
      <c r="B7" s="913" t="s">
        <v>22</v>
      </c>
      <c r="C7" s="914"/>
      <c r="D7" s="639">
        <v>4</v>
      </c>
      <c r="E7" s="881">
        <v>0.52430555555555558</v>
      </c>
      <c r="F7" s="882"/>
      <c r="G7" s="883" t="s">
        <v>458</v>
      </c>
      <c r="H7" s="884"/>
      <c r="I7" s="870" t="s">
        <v>541</v>
      </c>
      <c r="J7" s="871"/>
      <c r="K7" s="871"/>
      <c r="L7" s="640" t="s">
        <v>32</v>
      </c>
      <c r="M7" s="871" t="s">
        <v>542</v>
      </c>
      <c r="N7" s="871"/>
      <c r="O7" s="871"/>
      <c r="P7" s="887" t="s">
        <v>456</v>
      </c>
      <c r="Q7" s="888"/>
      <c r="R7" s="879" t="s">
        <v>562</v>
      </c>
      <c r="S7" s="880"/>
      <c r="T7" s="639">
        <v>4</v>
      </c>
      <c r="U7" s="881">
        <v>0.52430555555555558</v>
      </c>
      <c r="V7" s="882"/>
      <c r="W7" s="883" t="s">
        <v>458</v>
      </c>
      <c r="X7" s="884"/>
      <c r="Y7" s="870" t="s">
        <v>540</v>
      </c>
      <c r="Z7" s="871"/>
      <c r="AA7" s="871"/>
      <c r="AB7" s="640" t="s">
        <v>368</v>
      </c>
      <c r="AC7" s="871" t="s">
        <v>179</v>
      </c>
      <c r="AD7" s="871"/>
      <c r="AE7" s="871"/>
      <c r="AF7" s="879" t="s">
        <v>455</v>
      </c>
      <c r="AG7" s="901"/>
      <c r="AH7" s="879" t="s">
        <v>563</v>
      </c>
      <c r="AI7" s="880"/>
      <c r="AK7" s="590"/>
    </row>
    <row r="8" spans="2:37" ht="24.95" customHeight="1" x14ac:dyDescent="0.15">
      <c r="B8" s="945" t="s">
        <v>22</v>
      </c>
      <c r="C8" s="946"/>
      <c r="D8" s="639">
        <v>5</v>
      </c>
      <c r="E8" s="881">
        <v>0.5625</v>
      </c>
      <c r="F8" s="882"/>
      <c r="G8" s="883">
        <v>67</v>
      </c>
      <c r="H8" s="884"/>
      <c r="I8" s="870" t="s">
        <v>173</v>
      </c>
      <c r="J8" s="871"/>
      <c r="K8" s="871"/>
      <c r="L8" s="640" t="s">
        <v>32</v>
      </c>
      <c r="M8" s="871" t="s">
        <v>175</v>
      </c>
      <c r="N8" s="871"/>
      <c r="O8" s="871"/>
      <c r="P8" s="887" t="s">
        <v>274</v>
      </c>
      <c r="Q8" s="888"/>
      <c r="R8" s="879" t="s">
        <v>561</v>
      </c>
      <c r="S8" s="880"/>
      <c r="T8" s="639">
        <v>5</v>
      </c>
      <c r="U8" s="881">
        <v>0.5625</v>
      </c>
      <c r="V8" s="882"/>
      <c r="W8" s="883">
        <v>68</v>
      </c>
      <c r="X8" s="884"/>
      <c r="Y8" s="870" t="s">
        <v>174</v>
      </c>
      <c r="Z8" s="871"/>
      <c r="AA8" s="871"/>
      <c r="AB8" s="640"/>
      <c r="AC8" s="871" t="s">
        <v>176</v>
      </c>
      <c r="AD8" s="871"/>
      <c r="AE8" s="871"/>
      <c r="AF8" s="879" t="s">
        <v>274</v>
      </c>
      <c r="AG8" s="901"/>
      <c r="AH8" s="879" t="s">
        <v>554</v>
      </c>
      <c r="AI8" s="880"/>
      <c r="AK8" s="590"/>
    </row>
    <row r="9" spans="2:37" ht="24.95" customHeight="1" x14ac:dyDescent="0.15">
      <c r="B9" s="933" t="s">
        <v>57</v>
      </c>
      <c r="C9" s="934"/>
      <c r="D9" s="639"/>
      <c r="E9" s="881"/>
      <c r="F9" s="882"/>
      <c r="G9" s="883"/>
      <c r="H9" s="884"/>
      <c r="I9" s="870"/>
      <c r="J9" s="871"/>
      <c r="K9" s="871"/>
      <c r="L9" s="640"/>
      <c r="M9" s="871"/>
      <c r="N9" s="871"/>
      <c r="O9" s="871"/>
      <c r="P9" s="887"/>
      <c r="Q9" s="888"/>
      <c r="R9" s="879"/>
      <c r="S9" s="880"/>
      <c r="T9" s="639"/>
      <c r="U9" s="881"/>
      <c r="V9" s="882"/>
      <c r="W9" s="883"/>
      <c r="X9" s="884"/>
      <c r="Y9" s="870"/>
      <c r="Z9" s="871"/>
      <c r="AA9" s="871"/>
      <c r="AB9" s="640"/>
      <c r="AC9" s="871"/>
      <c r="AD9" s="871"/>
      <c r="AE9" s="871"/>
      <c r="AF9" s="879"/>
      <c r="AG9" s="901"/>
      <c r="AH9" s="879"/>
      <c r="AI9" s="880"/>
      <c r="AK9" s="590"/>
    </row>
    <row r="10" spans="2:37" ht="24.95" customHeight="1" x14ac:dyDescent="0.15">
      <c r="B10" s="935" t="s">
        <v>207</v>
      </c>
      <c r="C10" s="936"/>
      <c r="D10" s="639"/>
      <c r="E10" s="881"/>
      <c r="F10" s="882"/>
      <c r="G10" s="883"/>
      <c r="H10" s="884"/>
      <c r="I10" s="870"/>
      <c r="J10" s="871"/>
      <c r="K10" s="871"/>
      <c r="L10" s="640"/>
      <c r="M10" s="871"/>
      <c r="N10" s="871"/>
      <c r="O10" s="871"/>
      <c r="P10" s="887"/>
      <c r="Q10" s="888"/>
      <c r="R10" s="879"/>
      <c r="S10" s="880"/>
      <c r="T10" s="639"/>
      <c r="U10" s="881"/>
      <c r="V10" s="882"/>
      <c r="W10" s="883"/>
      <c r="X10" s="884"/>
      <c r="Y10" s="870"/>
      <c r="Z10" s="871"/>
      <c r="AA10" s="871"/>
      <c r="AB10" s="640"/>
      <c r="AC10" s="871"/>
      <c r="AD10" s="871"/>
      <c r="AE10" s="871"/>
      <c r="AF10" s="879"/>
      <c r="AG10" s="901"/>
      <c r="AH10" s="879"/>
      <c r="AI10" s="880"/>
      <c r="AK10" s="590"/>
    </row>
    <row r="11" spans="2:37" ht="24.95" customHeight="1" x14ac:dyDescent="0.15">
      <c r="B11" s="919" t="s">
        <v>13</v>
      </c>
      <c r="C11" s="920"/>
      <c r="D11" s="639"/>
      <c r="E11" s="881"/>
      <c r="F11" s="882"/>
      <c r="G11" s="921"/>
      <c r="H11" s="922"/>
      <c r="I11" s="870"/>
      <c r="J11" s="871"/>
      <c r="K11" s="871"/>
      <c r="L11" s="640"/>
      <c r="M11" s="871"/>
      <c r="N11" s="871"/>
      <c r="O11" s="871"/>
      <c r="P11" s="879"/>
      <c r="Q11" s="901"/>
      <c r="R11" s="879"/>
      <c r="S11" s="880"/>
      <c r="T11" s="639"/>
      <c r="U11" s="881"/>
      <c r="V11" s="882"/>
      <c r="W11" s="885"/>
      <c r="X11" s="886"/>
      <c r="Y11" s="870"/>
      <c r="Z11" s="871"/>
      <c r="AA11" s="871"/>
      <c r="AB11" s="640"/>
      <c r="AC11" s="871"/>
      <c r="AD11" s="871"/>
      <c r="AE11" s="871"/>
      <c r="AF11" s="879"/>
      <c r="AG11" s="901"/>
      <c r="AH11" s="879"/>
      <c r="AI11" s="880"/>
      <c r="AK11" s="590"/>
    </row>
    <row r="12" spans="2:37" ht="24.95" customHeight="1" thickBot="1" x14ac:dyDescent="0.2">
      <c r="B12" s="927" t="s">
        <v>507</v>
      </c>
      <c r="C12" s="928"/>
      <c r="D12" s="639"/>
      <c r="E12" s="917"/>
      <c r="F12" s="918"/>
      <c r="G12" s="929"/>
      <c r="H12" s="930"/>
      <c r="I12" s="876"/>
      <c r="J12" s="877"/>
      <c r="K12" s="877"/>
      <c r="L12" s="640"/>
      <c r="M12" s="878"/>
      <c r="N12" s="878"/>
      <c r="O12" s="878"/>
      <c r="P12" s="872"/>
      <c r="Q12" s="902"/>
      <c r="R12" s="872"/>
      <c r="S12" s="873"/>
      <c r="T12" s="639"/>
      <c r="U12" s="917"/>
      <c r="V12" s="918"/>
      <c r="W12" s="874"/>
      <c r="X12" s="875"/>
      <c r="Y12" s="876"/>
      <c r="Z12" s="877"/>
      <c r="AA12" s="877"/>
      <c r="AB12" s="640"/>
      <c r="AC12" s="878"/>
      <c r="AD12" s="878"/>
      <c r="AE12" s="878"/>
      <c r="AF12" s="872"/>
      <c r="AG12" s="902"/>
      <c r="AH12" s="872"/>
      <c r="AI12" s="873"/>
      <c r="AK12" s="590"/>
    </row>
    <row r="13" spans="2:37" ht="22.5" customHeight="1" x14ac:dyDescent="0.15">
      <c r="B13" s="925" t="s">
        <v>508</v>
      </c>
      <c r="C13" s="926"/>
      <c r="D13" s="581"/>
      <c r="E13" s="907">
        <v>0.61458333333333337</v>
      </c>
      <c r="F13" s="923"/>
      <c r="G13" s="891" t="s">
        <v>58</v>
      </c>
      <c r="H13" s="892"/>
      <c r="I13" s="892"/>
      <c r="J13" s="892"/>
      <c r="K13" s="892"/>
      <c r="L13" s="892"/>
      <c r="M13" s="892"/>
      <c r="N13" s="892"/>
      <c r="O13" s="892"/>
      <c r="P13" s="892"/>
      <c r="Q13" s="892"/>
      <c r="R13" s="892"/>
      <c r="S13" s="893"/>
      <c r="T13" s="581"/>
      <c r="U13" s="907"/>
      <c r="V13" s="907"/>
      <c r="W13" s="903"/>
      <c r="X13" s="903"/>
      <c r="Y13" s="903"/>
      <c r="Z13" s="903"/>
      <c r="AA13" s="903"/>
      <c r="AB13" s="903"/>
      <c r="AC13" s="903"/>
      <c r="AD13" s="903"/>
      <c r="AE13" s="903"/>
      <c r="AF13" s="903"/>
      <c r="AG13" s="903"/>
      <c r="AH13" s="903"/>
      <c r="AI13" s="904"/>
      <c r="AK13" s="590"/>
    </row>
    <row r="14" spans="2:37" ht="22.5" customHeight="1" thickBot="1" x14ac:dyDescent="0.2">
      <c r="B14" s="925" t="s">
        <v>459</v>
      </c>
      <c r="C14" s="926"/>
      <c r="D14" s="579"/>
      <c r="E14" s="908"/>
      <c r="F14" s="924"/>
      <c r="G14" s="894"/>
      <c r="H14" s="895"/>
      <c r="I14" s="895"/>
      <c r="J14" s="895"/>
      <c r="K14" s="895"/>
      <c r="L14" s="895"/>
      <c r="M14" s="895"/>
      <c r="N14" s="895"/>
      <c r="O14" s="895"/>
      <c r="P14" s="895"/>
      <c r="Q14" s="895"/>
      <c r="R14" s="895"/>
      <c r="S14" s="896"/>
      <c r="T14" s="582"/>
      <c r="U14" s="908"/>
      <c r="V14" s="908"/>
      <c r="W14" s="905"/>
      <c r="X14" s="905"/>
      <c r="Y14" s="905"/>
      <c r="Z14" s="905"/>
      <c r="AA14" s="905"/>
      <c r="AB14" s="905"/>
      <c r="AC14" s="905"/>
      <c r="AD14" s="905"/>
      <c r="AE14" s="905"/>
      <c r="AF14" s="905"/>
      <c r="AG14" s="905"/>
      <c r="AH14" s="905"/>
      <c r="AI14" s="906"/>
      <c r="AK14" s="590"/>
    </row>
    <row r="15" spans="2:37" ht="22.5" customHeight="1" x14ac:dyDescent="0.15">
      <c r="B15" s="915"/>
      <c r="C15" s="916"/>
      <c r="D15" s="142"/>
      <c r="E15" s="75"/>
      <c r="F15" s="931" t="s">
        <v>547</v>
      </c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76"/>
      <c r="T15" s="142"/>
      <c r="U15" s="75"/>
      <c r="V15" s="75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638"/>
      <c r="AH15" s="76"/>
      <c r="AI15" s="144"/>
      <c r="AK15" s="590"/>
    </row>
    <row r="16" spans="2:37" ht="22.5" customHeight="1" x14ac:dyDescent="0.15">
      <c r="B16" s="915"/>
      <c r="C16" s="916"/>
      <c r="D16" s="74"/>
      <c r="E16" s="75"/>
      <c r="F16" s="932" t="s">
        <v>548</v>
      </c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76"/>
      <c r="T16" s="74"/>
      <c r="U16" s="75"/>
      <c r="V16" s="75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43"/>
      <c r="AK16" s="590"/>
    </row>
    <row r="17" spans="2:35" ht="22.5" customHeight="1" x14ac:dyDescent="0.15">
      <c r="B17" s="78"/>
      <c r="C17" s="77"/>
      <c r="D17" s="78"/>
      <c r="E17" s="77"/>
      <c r="F17" s="889" t="s">
        <v>550</v>
      </c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  <c r="S17" s="77"/>
      <c r="T17" s="78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9"/>
    </row>
    <row r="18" spans="2:35" ht="22.5" customHeight="1" thickBot="1" x14ac:dyDescent="0.2">
      <c r="B18" s="80"/>
      <c r="C18" s="81"/>
      <c r="D18" s="80"/>
      <c r="E18" s="81"/>
      <c r="F18" s="890" t="s">
        <v>549</v>
      </c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1"/>
      <c r="T18" s="80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</row>
  </sheetData>
  <mergeCells count="147">
    <mergeCell ref="B8:C8"/>
    <mergeCell ref="E8:F8"/>
    <mergeCell ref="G8:H8"/>
    <mergeCell ref="I8:K8"/>
    <mergeCell ref="M8:O8"/>
    <mergeCell ref="W2:X2"/>
    <mergeCell ref="Y2:AE2"/>
    <mergeCell ref="AH2:AI2"/>
    <mergeCell ref="P8:Q8"/>
    <mergeCell ref="T3:AI3"/>
    <mergeCell ref="AC4:AE4"/>
    <mergeCell ref="AH4:AI4"/>
    <mergeCell ref="U2:V2"/>
    <mergeCell ref="P2:Q2"/>
    <mergeCell ref="R2:S2"/>
    <mergeCell ref="B2:C2"/>
    <mergeCell ref="E2:F2"/>
    <mergeCell ref="G2:H2"/>
    <mergeCell ref="I2:O2"/>
    <mergeCell ref="B3:C3"/>
    <mergeCell ref="B4:C4"/>
    <mergeCell ref="E4:F4"/>
    <mergeCell ref="G4:H4"/>
    <mergeCell ref="I4:K4"/>
    <mergeCell ref="M4:O4"/>
    <mergeCell ref="W5:X5"/>
    <mergeCell ref="Y5:AA5"/>
    <mergeCell ref="AH7:AI7"/>
    <mergeCell ref="Y9:AA9"/>
    <mergeCell ref="AC9:AE9"/>
    <mergeCell ref="AH9:AI9"/>
    <mergeCell ref="R8:S8"/>
    <mergeCell ref="P4:Q4"/>
    <mergeCell ref="U4:V4"/>
    <mergeCell ref="W4:X4"/>
    <mergeCell ref="Y4:AA4"/>
    <mergeCell ref="AH8:AI8"/>
    <mergeCell ref="U8:V8"/>
    <mergeCell ref="W8:X8"/>
    <mergeCell ref="Y8:AA8"/>
    <mergeCell ref="AC8:AE8"/>
    <mergeCell ref="B9:C9"/>
    <mergeCell ref="E9:F9"/>
    <mergeCell ref="G9:H9"/>
    <mergeCell ref="I9:K9"/>
    <mergeCell ref="M9:O9"/>
    <mergeCell ref="B15:C15"/>
    <mergeCell ref="B10:C10"/>
    <mergeCell ref="E10:F10"/>
    <mergeCell ref="G10:H10"/>
    <mergeCell ref="I10:K10"/>
    <mergeCell ref="M10:O10"/>
    <mergeCell ref="B16:C16"/>
    <mergeCell ref="U12:V12"/>
    <mergeCell ref="P11:Q11"/>
    <mergeCell ref="U11:V11"/>
    <mergeCell ref="B11:C11"/>
    <mergeCell ref="E11:F11"/>
    <mergeCell ref="G11:H11"/>
    <mergeCell ref="I11:K11"/>
    <mergeCell ref="M11:O11"/>
    <mergeCell ref="E13:F13"/>
    <mergeCell ref="E14:F14"/>
    <mergeCell ref="B13:C13"/>
    <mergeCell ref="B12:C12"/>
    <mergeCell ref="E12:F12"/>
    <mergeCell ref="G12:H12"/>
    <mergeCell ref="I12:K12"/>
    <mergeCell ref="M12:O12"/>
    <mergeCell ref="P12:Q12"/>
    <mergeCell ref="B14:C14"/>
    <mergeCell ref="R11:S11"/>
    <mergeCell ref="R12:S12"/>
    <mergeCell ref="F15:R15"/>
    <mergeCell ref="F16:R16"/>
    <mergeCell ref="B5:C5"/>
    <mergeCell ref="B6:C6"/>
    <mergeCell ref="B7:C7"/>
    <mergeCell ref="U7:V7"/>
    <mergeCell ref="W7:X7"/>
    <mergeCell ref="Y7:AA7"/>
    <mergeCell ref="AC7:AE7"/>
    <mergeCell ref="E7:F7"/>
    <mergeCell ref="G7:H7"/>
    <mergeCell ref="I7:K7"/>
    <mergeCell ref="M7:O7"/>
    <mergeCell ref="P7:Q7"/>
    <mergeCell ref="AC5:AE5"/>
    <mergeCell ref="E5:F5"/>
    <mergeCell ref="U6:V6"/>
    <mergeCell ref="W6:X6"/>
    <mergeCell ref="Y6:AA6"/>
    <mergeCell ref="AC6:AE6"/>
    <mergeCell ref="R6:S6"/>
    <mergeCell ref="R5:S5"/>
    <mergeCell ref="I6:K6"/>
    <mergeCell ref="M6:O6"/>
    <mergeCell ref="P6:Q6"/>
    <mergeCell ref="G5:H5"/>
    <mergeCell ref="F17:R17"/>
    <mergeCell ref="F18:R18"/>
    <mergeCell ref="G13:S13"/>
    <mergeCell ref="G14:S14"/>
    <mergeCell ref="AF2:AG2"/>
    <mergeCell ref="AF4:AG4"/>
    <mergeCell ref="AF5:AG5"/>
    <mergeCell ref="AF6:AG6"/>
    <mergeCell ref="AF7:AG7"/>
    <mergeCell ref="AF8:AG8"/>
    <mergeCell ref="AF9:AG9"/>
    <mergeCell ref="AF10:AG10"/>
    <mergeCell ref="AF11:AG11"/>
    <mergeCell ref="AF12:AG12"/>
    <mergeCell ref="W13:AI13"/>
    <mergeCell ref="W14:AI14"/>
    <mergeCell ref="U13:V13"/>
    <mergeCell ref="U14:V14"/>
    <mergeCell ref="D3:S3"/>
    <mergeCell ref="R4:S4"/>
    <mergeCell ref="AH5:AI5"/>
    <mergeCell ref="E6:F6"/>
    <mergeCell ref="G6:H6"/>
    <mergeCell ref="R7:S7"/>
    <mergeCell ref="I5:K5"/>
    <mergeCell ref="M5:O5"/>
    <mergeCell ref="AH12:AI12"/>
    <mergeCell ref="W12:X12"/>
    <mergeCell ref="Y12:AA12"/>
    <mergeCell ref="AC12:AE12"/>
    <mergeCell ref="AH11:AI11"/>
    <mergeCell ref="U10:V10"/>
    <mergeCell ref="W10:X10"/>
    <mergeCell ref="Y10:AA10"/>
    <mergeCell ref="AC10:AE10"/>
    <mergeCell ref="AH10:AI10"/>
    <mergeCell ref="W11:X11"/>
    <mergeCell ref="Y11:AA11"/>
    <mergeCell ref="AC11:AE11"/>
    <mergeCell ref="R9:S9"/>
    <mergeCell ref="R10:S10"/>
    <mergeCell ref="P10:Q10"/>
    <mergeCell ref="P9:Q9"/>
    <mergeCell ref="U9:V9"/>
    <mergeCell ref="W9:X9"/>
    <mergeCell ref="AH6:AI6"/>
    <mergeCell ref="P5:Q5"/>
    <mergeCell ref="U5:V5"/>
  </mergeCells>
  <phoneticPr fontId="2"/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44"/>
  <sheetViews>
    <sheetView showGridLines="0" view="pageBreakPreview" topLeftCell="A19" zoomScale="85" zoomScaleNormal="85" zoomScaleSheetLayoutView="85" workbookViewId="0">
      <selection activeCell="R32" sqref="R32"/>
    </sheetView>
  </sheetViews>
  <sheetFormatPr defaultColWidth="3.625" defaultRowHeight="17.25" x14ac:dyDescent="0.15"/>
  <cols>
    <col min="1" max="1" width="2.75" customWidth="1"/>
    <col min="2" max="4" width="3.25" customWidth="1"/>
    <col min="5" max="5" width="3.25" style="9" customWidth="1"/>
    <col min="6" max="6" width="3.25" customWidth="1"/>
    <col min="7" max="8" width="3.25" style="9" customWidth="1"/>
    <col min="9" max="9" width="3.25" customWidth="1"/>
    <col min="10" max="14" width="3.25" style="9" customWidth="1"/>
    <col min="15" max="15" width="3.25" customWidth="1"/>
    <col min="16" max="17" width="3.25" style="9" customWidth="1"/>
    <col min="18" max="18" width="3.25" customWidth="1"/>
    <col min="19" max="20" width="3.25" style="9" customWidth="1"/>
    <col min="21" max="21" width="3.25" customWidth="1"/>
    <col min="22" max="22" width="3.25" style="9" customWidth="1"/>
    <col min="23" max="23" width="3.25" style="6" customWidth="1"/>
    <col min="24" max="32" width="3.25" customWidth="1"/>
    <col min="33" max="33" width="3.25" style="9" customWidth="1"/>
    <col min="34" max="34" width="3.25" customWidth="1"/>
    <col min="35" max="39" width="3.25" style="9" customWidth="1"/>
    <col min="40" max="40" width="3.25" customWidth="1"/>
    <col min="41" max="42" width="3.25" style="9" customWidth="1"/>
    <col min="43" max="43" width="3.25" customWidth="1"/>
    <col min="44" max="45" width="3.25" style="9" customWidth="1"/>
    <col min="46" max="46" width="3.25" customWidth="1"/>
    <col min="47" max="47" width="3.25" style="9" customWidth="1"/>
    <col min="48" max="48" width="3.25" style="6" customWidth="1"/>
    <col min="49" max="49" width="3.25" customWidth="1"/>
    <col min="50" max="58" width="2.75" customWidth="1"/>
  </cols>
  <sheetData>
    <row r="1" spans="1:58" ht="27.75" customHeight="1" x14ac:dyDescent="0.15">
      <c r="A1" s="763" t="s">
        <v>167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3"/>
      <c r="AZ1" s="3"/>
      <c r="BA1" s="3"/>
      <c r="BB1" s="3"/>
      <c r="BC1" s="3"/>
      <c r="BD1" s="3"/>
      <c r="BE1" s="3"/>
      <c r="BF1" s="3"/>
    </row>
    <row r="2" spans="1:58" ht="12" customHeight="1" x14ac:dyDescent="0.2">
      <c r="B2" s="43"/>
      <c r="C2" s="3"/>
      <c r="D2" s="3"/>
      <c r="E2" s="7"/>
      <c r="F2" s="3"/>
      <c r="G2" s="7"/>
      <c r="H2" s="7"/>
      <c r="I2" s="3"/>
      <c r="J2" s="7"/>
      <c r="K2" s="7"/>
      <c r="L2" s="7"/>
      <c r="M2" s="7"/>
      <c r="N2" s="7"/>
      <c r="O2" s="3"/>
      <c r="P2" s="7"/>
      <c r="Q2" s="7"/>
      <c r="R2" s="3"/>
      <c r="S2" s="7"/>
      <c r="T2" s="7"/>
      <c r="U2" s="3"/>
      <c r="V2" s="7"/>
      <c r="W2" s="5"/>
      <c r="AH2" s="3"/>
      <c r="AI2" s="7"/>
      <c r="AJ2" s="7"/>
      <c r="AK2" s="7"/>
      <c r="AL2" s="7"/>
      <c r="AM2" s="7"/>
      <c r="AN2" s="3"/>
      <c r="AO2" s="7"/>
      <c r="AP2" s="7"/>
      <c r="AQ2" s="3"/>
      <c r="AR2" s="7"/>
      <c r="AS2" s="7"/>
      <c r="AT2" s="3"/>
      <c r="AU2" s="7"/>
      <c r="AV2" s="5"/>
      <c r="AW2" s="3"/>
      <c r="AX2" s="3"/>
    </row>
    <row r="3" spans="1:58" ht="36" customHeight="1" thickBot="1" x14ac:dyDescent="0.25">
      <c r="A3" s="163"/>
      <c r="B3" s="162" t="s">
        <v>5</v>
      </c>
      <c r="C3" s="162"/>
      <c r="D3" s="162"/>
      <c r="E3" s="8"/>
      <c r="F3" s="1"/>
      <c r="G3" s="10"/>
      <c r="H3" s="8"/>
      <c r="I3" s="1"/>
      <c r="J3" s="10"/>
      <c r="K3" s="10"/>
      <c r="L3" s="10"/>
      <c r="M3" s="10"/>
      <c r="N3" s="10"/>
      <c r="O3" s="2"/>
      <c r="P3" s="10"/>
      <c r="Q3" s="10"/>
      <c r="R3" s="2"/>
      <c r="S3" s="10"/>
      <c r="T3" s="8"/>
      <c r="U3" s="163"/>
      <c r="V3" s="8"/>
      <c r="W3" s="164"/>
      <c r="X3" s="163"/>
      <c r="Y3" s="163"/>
      <c r="Z3" s="163"/>
      <c r="AA3" s="163"/>
      <c r="AB3" s="163"/>
      <c r="AC3" s="163"/>
      <c r="AD3" s="162"/>
      <c r="AE3" s="162"/>
      <c r="AF3" s="162"/>
      <c r="AG3" s="8"/>
      <c r="AH3" s="1"/>
      <c r="AI3" s="10"/>
      <c r="AJ3" s="10"/>
      <c r="AK3" s="10"/>
      <c r="AL3" s="10"/>
      <c r="AM3" s="10"/>
      <c r="AN3" s="2"/>
      <c r="AO3" s="10"/>
      <c r="AP3" s="10"/>
      <c r="AQ3" s="2"/>
      <c r="AR3" s="10"/>
      <c r="AS3" s="10"/>
      <c r="AT3" s="2"/>
      <c r="AU3" s="10"/>
      <c r="AV3" s="164"/>
      <c r="AW3" s="163"/>
      <c r="AX3" s="163"/>
      <c r="AY3" s="163"/>
      <c r="AZ3" s="163"/>
      <c r="BA3" s="163"/>
      <c r="BB3" s="163"/>
      <c r="BC3" s="163"/>
      <c r="BD3" s="163"/>
      <c r="BE3" s="163"/>
      <c r="BF3" s="163"/>
    </row>
    <row r="4" spans="1:58" ht="36" customHeight="1" thickBot="1" x14ac:dyDescent="0.2">
      <c r="B4" s="764" t="s">
        <v>124</v>
      </c>
      <c r="C4" s="765"/>
      <c r="D4" s="766"/>
      <c r="E4" s="767" t="str">
        <f>B5</f>
        <v>TKｽﾍﾟﾗｰﾚ</v>
      </c>
      <c r="F4" s="768"/>
      <c r="G4" s="768"/>
      <c r="H4" s="769" t="str">
        <f>B6</f>
        <v>落合A</v>
      </c>
      <c r="I4" s="768"/>
      <c r="J4" s="768"/>
      <c r="K4" s="770" t="str">
        <f>B7</f>
        <v>永山</v>
      </c>
      <c r="L4" s="771"/>
      <c r="M4" s="769"/>
      <c r="N4" s="770" t="str">
        <f>B8</f>
        <v>鶴牧C</v>
      </c>
      <c r="O4" s="771"/>
      <c r="P4" s="769"/>
      <c r="Q4" s="770" t="str">
        <f>B9</f>
        <v>鶴牧A</v>
      </c>
      <c r="R4" s="771"/>
      <c r="S4" s="772"/>
      <c r="T4" s="153" t="s">
        <v>4</v>
      </c>
      <c r="U4" s="11" t="s">
        <v>3</v>
      </c>
      <c r="V4" s="11" t="s">
        <v>2</v>
      </c>
      <c r="W4" s="39" t="s">
        <v>1</v>
      </c>
      <c r="X4" s="12" t="s">
        <v>0</v>
      </c>
      <c r="Y4" s="163"/>
      <c r="Z4" s="163"/>
      <c r="AA4" s="764" t="s">
        <v>125</v>
      </c>
      <c r="AB4" s="765"/>
      <c r="AC4" s="766"/>
      <c r="AD4" s="767" t="str">
        <f>AA5</f>
        <v>鶴牧B</v>
      </c>
      <c r="AE4" s="768"/>
      <c r="AF4" s="768"/>
      <c r="AG4" s="769" t="str">
        <f>AA6</f>
        <v>落合B</v>
      </c>
      <c r="AH4" s="768"/>
      <c r="AI4" s="768"/>
      <c r="AJ4" s="770" t="str">
        <f>AA7</f>
        <v>東寺方</v>
      </c>
      <c r="AK4" s="771"/>
      <c r="AL4" s="769"/>
      <c r="AM4" s="770" t="str">
        <f>AA8</f>
        <v>多摩Ａ</v>
      </c>
      <c r="AN4" s="771"/>
      <c r="AO4" s="769"/>
      <c r="AP4" s="773"/>
      <c r="AQ4" s="774"/>
      <c r="AR4" s="775"/>
      <c r="AS4" s="153" t="s">
        <v>4</v>
      </c>
      <c r="AT4" s="11" t="s">
        <v>3</v>
      </c>
      <c r="AU4" s="11" t="s">
        <v>2</v>
      </c>
      <c r="AV4" s="39" t="s">
        <v>1</v>
      </c>
      <c r="AW4" s="12" t="s">
        <v>0</v>
      </c>
    </row>
    <row r="5" spans="1:58" ht="36" customHeight="1" x14ac:dyDescent="0.15">
      <c r="B5" s="776" t="s">
        <v>180</v>
      </c>
      <c r="C5" s="777"/>
      <c r="D5" s="777"/>
      <c r="E5" s="778"/>
      <c r="F5" s="779"/>
      <c r="G5" s="780"/>
      <c r="H5" s="167">
        <v>2</v>
      </c>
      <c r="I5" s="457" t="s">
        <v>324</v>
      </c>
      <c r="J5" s="233">
        <v>1</v>
      </c>
      <c r="K5" s="167">
        <v>8</v>
      </c>
      <c r="L5" s="457" t="s">
        <v>299</v>
      </c>
      <c r="M5" s="168">
        <v>1</v>
      </c>
      <c r="N5" s="169">
        <v>5</v>
      </c>
      <c r="O5" s="457" t="s">
        <v>460</v>
      </c>
      <c r="P5" s="171">
        <v>5</v>
      </c>
      <c r="Q5" s="234">
        <v>0</v>
      </c>
      <c r="R5" s="456" t="s">
        <v>330</v>
      </c>
      <c r="S5" s="235">
        <v>5</v>
      </c>
      <c r="T5" s="355">
        <f>COUNTIF(E5:S5,"〇")*3+COUNTIF(E5:S5,"△")</f>
        <v>7</v>
      </c>
      <c r="U5" s="152">
        <f>E5+H5+K5+N5+Q5</f>
        <v>15</v>
      </c>
      <c r="V5" s="353">
        <f>G5+J5+M5+P5+S5</f>
        <v>12</v>
      </c>
      <c r="W5" s="354">
        <f>U5-V5</f>
        <v>3</v>
      </c>
      <c r="X5" s="378">
        <v>3</v>
      </c>
      <c r="Y5" s="163"/>
      <c r="Z5" s="163"/>
      <c r="AA5" s="776" t="s">
        <v>133</v>
      </c>
      <c r="AB5" s="777"/>
      <c r="AC5" s="777"/>
      <c r="AD5" s="778"/>
      <c r="AE5" s="779"/>
      <c r="AF5" s="780"/>
      <c r="AG5" s="167">
        <v>5</v>
      </c>
      <c r="AH5" s="457" t="s">
        <v>299</v>
      </c>
      <c r="AI5" s="233">
        <v>1</v>
      </c>
      <c r="AJ5" s="167">
        <v>9</v>
      </c>
      <c r="AK5" s="457" t="s">
        <v>299</v>
      </c>
      <c r="AL5" s="168">
        <v>0</v>
      </c>
      <c r="AM5" s="169">
        <v>2</v>
      </c>
      <c r="AN5" s="455" t="s">
        <v>463</v>
      </c>
      <c r="AO5" s="171">
        <v>0</v>
      </c>
      <c r="AP5" s="172"/>
      <c r="AQ5" s="154"/>
      <c r="AR5" s="173"/>
      <c r="AS5" s="355">
        <f>COUNTIF(AD5:AR5,"〇")*3+COUNTIF(AD5:AR5,"△")</f>
        <v>9</v>
      </c>
      <c r="AT5" s="152">
        <f>AD5+AG5+AJ5+AM5+AP5</f>
        <v>16</v>
      </c>
      <c r="AU5" s="353">
        <f>AF5+AI5+AL5+AO5+AR5</f>
        <v>1</v>
      </c>
      <c r="AV5" s="354">
        <f>AT5-AU5</f>
        <v>15</v>
      </c>
      <c r="AW5" s="378">
        <v>1</v>
      </c>
    </row>
    <row r="6" spans="1:58" ht="36" customHeight="1" x14ac:dyDescent="0.15">
      <c r="B6" s="781" t="s">
        <v>192</v>
      </c>
      <c r="C6" s="782"/>
      <c r="D6" s="783"/>
      <c r="E6" s="190">
        <v>1</v>
      </c>
      <c r="F6" s="455" t="s">
        <v>325</v>
      </c>
      <c r="G6" s="191">
        <v>2</v>
      </c>
      <c r="H6" s="784"/>
      <c r="I6" s="785"/>
      <c r="J6" s="786"/>
      <c r="K6" s="178">
        <v>5</v>
      </c>
      <c r="L6" s="455" t="s">
        <v>332</v>
      </c>
      <c r="M6" s="176">
        <v>1</v>
      </c>
      <c r="N6" s="178">
        <v>0</v>
      </c>
      <c r="O6" s="455" t="s">
        <v>461</v>
      </c>
      <c r="P6" s="176">
        <v>2</v>
      </c>
      <c r="Q6" s="178">
        <v>1</v>
      </c>
      <c r="R6" s="175" t="s">
        <v>461</v>
      </c>
      <c r="S6" s="236">
        <v>3</v>
      </c>
      <c r="T6" s="356">
        <f t="shared" ref="T6:T8" si="0">COUNTIF(E6:S6,"〇")*3+COUNTIF(E6:S6,"△")</f>
        <v>3</v>
      </c>
      <c r="U6" s="357">
        <f t="shared" ref="U6:U8" si="1">E6+H6+K6+N6+Q6</f>
        <v>7</v>
      </c>
      <c r="V6" s="358">
        <f t="shared" ref="V6:V8" si="2">G6+J6+M6+P6+S6</f>
        <v>8</v>
      </c>
      <c r="W6" s="359">
        <f t="shared" ref="W6:W8" si="3">U6-V6</f>
        <v>-1</v>
      </c>
      <c r="X6" s="379">
        <v>4</v>
      </c>
      <c r="Y6" s="163"/>
      <c r="Z6" s="163"/>
      <c r="AA6" s="781" t="s">
        <v>194</v>
      </c>
      <c r="AB6" s="782"/>
      <c r="AC6" s="783"/>
      <c r="AD6" s="190">
        <v>1</v>
      </c>
      <c r="AE6" s="175" t="s">
        <v>300</v>
      </c>
      <c r="AF6" s="191">
        <v>5</v>
      </c>
      <c r="AG6" s="784"/>
      <c r="AH6" s="785"/>
      <c r="AI6" s="786"/>
      <c r="AJ6" s="178">
        <v>4</v>
      </c>
      <c r="AK6" s="455" t="s">
        <v>299</v>
      </c>
      <c r="AL6" s="176">
        <v>2</v>
      </c>
      <c r="AM6" s="178">
        <v>2</v>
      </c>
      <c r="AN6" s="455" t="s">
        <v>301</v>
      </c>
      <c r="AO6" s="176">
        <v>2</v>
      </c>
      <c r="AP6" s="155"/>
      <c r="AQ6" s="156"/>
      <c r="AR6" s="157"/>
      <c r="AS6" s="356">
        <f t="shared" ref="AS6:AS8" si="4">COUNTIF(AD6:AR6,"〇")*3+COUNTIF(AD6:AR6,"△")</f>
        <v>4</v>
      </c>
      <c r="AT6" s="357">
        <f>AD6+AG6+AJ6+AM6+AP6</f>
        <v>7</v>
      </c>
      <c r="AU6" s="358">
        <f t="shared" ref="AU6" si="5">AF6+AI6+AL6+AO6+AR6</f>
        <v>9</v>
      </c>
      <c r="AV6" s="359">
        <f t="shared" ref="AV6:AV8" si="6">AT6-AU6</f>
        <v>-2</v>
      </c>
      <c r="AW6" s="379">
        <v>3</v>
      </c>
    </row>
    <row r="7" spans="1:58" ht="36" customHeight="1" x14ac:dyDescent="0.15">
      <c r="B7" s="781" t="s">
        <v>182</v>
      </c>
      <c r="C7" s="782"/>
      <c r="D7" s="783"/>
      <c r="E7" s="190">
        <v>1</v>
      </c>
      <c r="F7" s="175" t="s">
        <v>300</v>
      </c>
      <c r="G7" s="191">
        <v>8</v>
      </c>
      <c r="H7" s="237">
        <v>1</v>
      </c>
      <c r="I7" s="175" t="s">
        <v>326</v>
      </c>
      <c r="J7" s="191">
        <v>5</v>
      </c>
      <c r="K7" s="787"/>
      <c r="L7" s="788"/>
      <c r="M7" s="789"/>
      <c r="N7" s="178">
        <v>1</v>
      </c>
      <c r="O7" s="455" t="s">
        <v>325</v>
      </c>
      <c r="P7" s="176">
        <v>9</v>
      </c>
      <c r="Q7" s="178">
        <v>2</v>
      </c>
      <c r="R7" s="175" t="s">
        <v>461</v>
      </c>
      <c r="S7" s="236">
        <v>12</v>
      </c>
      <c r="T7" s="356">
        <f t="shared" si="0"/>
        <v>0</v>
      </c>
      <c r="U7" s="357">
        <f t="shared" si="1"/>
        <v>5</v>
      </c>
      <c r="V7" s="358">
        <f t="shared" si="2"/>
        <v>34</v>
      </c>
      <c r="W7" s="359">
        <f t="shared" si="3"/>
        <v>-29</v>
      </c>
      <c r="X7" s="379">
        <v>5</v>
      </c>
      <c r="Y7" s="163"/>
      <c r="Z7" s="163"/>
      <c r="AA7" s="781" t="s">
        <v>195</v>
      </c>
      <c r="AB7" s="782"/>
      <c r="AC7" s="783"/>
      <c r="AD7" s="190">
        <v>0</v>
      </c>
      <c r="AE7" s="175" t="s">
        <v>302</v>
      </c>
      <c r="AF7" s="191">
        <v>9</v>
      </c>
      <c r="AG7" s="237">
        <v>2</v>
      </c>
      <c r="AH7" s="455" t="s">
        <v>462</v>
      </c>
      <c r="AI7" s="191">
        <v>4</v>
      </c>
      <c r="AJ7" s="787"/>
      <c r="AK7" s="788"/>
      <c r="AL7" s="789"/>
      <c r="AM7" s="178">
        <v>1</v>
      </c>
      <c r="AN7" s="455" t="s">
        <v>304</v>
      </c>
      <c r="AO7" s="176">
        <v>7</v>
      </c>
      <c r="AP7" s="155"/>
      <c r="AQ7" s="156"/>
      <c r="AR7" s="157"/>
      <c r="AS7" s="356">
        <f t="shared" si="4"/>
        <v>0</v>
      </c>
      <c r="AT7" s="357">
        <f>AD7+AG7+AJ7+AM7+AP7</f>
        <v>3</v>
      </c>
      <c r="AU7" s="358">
        <f>AF7+AI7+AL7+AO7+AR7</f>
        <v>20</v>
      </c>
      <c r="AV7" s="359">
        <f t="shared" si="6"/>
        <v>-17</v>
      </c>
      <c r="AW7" s="379">
        <v>4</v>
      </c>
    </row>
    <row r="8" spans="1:58" s="4" customFormat="1" ht="36" customHeight="1" x14ac:dyDescent="0.15">
      <c r="B8" s="781" t="s">
        <v>191</v>
      </c>
      <c r="C8" s="782"/>
      <c r="D8" s="782"/>
      <c r="E8" s="174">
        <v>5</v>
      </c>
      <c r="F8" s="175" t="s">
        <v>460</v>
      </c>
      <c r="G8" s="176">
        <v>5</v>
      </c>
      <c r="H8" s="177">
        <v>2</v>
      </c>
      <c r="I8" s="177" t="s">
        <v>299</v>
      </c>
      <c r="J8" s="176">
        <v>0</v>
      </c>
      <c r="K8" s="177">
        <v>9</v>
      </c>
      <c r="L8" s="177" t="s">
        <v>331</v>
      </c>
      <c r="M8" s="177">
        <v>1</v>
      </c>
      <c r="N8" s="784"/>
      <c r="O8" s="785"/>
      <c r="P8" s="786"/>
      <c r="Q8" s="178">
        <v>2</v>
      </c>
      <c r="R8" s="455" t="s">
        <v>325</v>
      </c>
      <c r="S8" s="236">
        <v>8</v>
      </c>
      <c r="T8" s="356">
        <f t="shared" si="0"/>
        <v>7</v>
      </c>
      <c r="U8" s="357">
        <f t="shared" si="1"/>
        <v>18</v>
      </c>
      <c r="V8" s="358">
        <f t="shared" si="2"/>
        <v>14</v>
      </c>
      <c r="W8" s="359">
        <f t="shared" si="3"/>
        <v>4</v>
      </c>
      <c r="X8" s="380">
        <v>2</v>
      </c>
      <c r="Y8" s="163"/>
      <c r="Z8" s="163"/>
      <c r="AA8" s="781" t="s">
        <v>136</v>
      </c>
      <c r="AB8" s="782"/>
      <c r="AC8" s="782"/>
      <c r="AD8" s="174">
        <v>0</v>
      </c>
      <c r="AE8" s="455" t="s">
        <v>462</v>
      </c>
      <c r="AF8" s="176">
        <v>2</v>
      </c>
      <c r="AG8" s="177">
        <v>2</v>
      </c>
      <c r="AH8" s="175" t="s">
        <v>305</v>
      </c>
      <c r="AI8" s="176">
        <v>2</v>
      </c>
      <c r="AJ8" s="177">
        <v>7</v>
      </c>
      <c r="AK8" s="177" t="s">
        <v>303</v>
      </c>
      <c r="AL8" s="177">
        <v>1</v>
      </c>
      <c r="AM8" s="784"/>
      <c r="AN8" s="785"/>
      <c r="AO8" s="786"/>
      <c r="AP8" s="155"/>
      <c r="AQ8" s="156"/>
      <c r="AR8" s="157"/>
      <c r="AS8" s="356">
        <f t="shared" si="4"/>
        <v>4</v>
      </c>
      <c r="AT8" s="357">
        <f>AD8+AG8+AJ8+AM8+AP8</f>
        <v>9</v>
      </c>
      <c r="AU8" s="358">
        <f>AF8+AI8+AL8+AO8+AR8</f>
        <v>5</v>
      </c>
      <c r="AV8" s="359">
        <f t="shared" si="6"/>
        <v>4</v>
      </c>
      <c r="AW8" s="380">
        <v>2</v>
      </c>
    </row>
    <row r="9" spans="1:58" ht="36" customHeight="1" thickBot="1" x14ac:dyDescent="0.2">
      <c r="B9" s="797" t="s">
        <v>193</v>
      </c>
      <c r="C9" s="798"/>
      <c r="D9" s="798"/>
      <c r="E9" s="179">
        <v>5</v>
      </c>
      <c r="F9" s="180" t="s">
        <v>327</v>
      </c>
      <c r="G9" s="181">
        <v>0</v>
      </c>
      <c r="H9" s="182">
        <v>3</v>
      </c>
      <c r="I9" s="180" t="s">
        <v>299</v>
      </c>
      <c r="J9" s="181">
        <v>1</v>
      </c>
      <c r="K9" s="182">
        <v>12</v>
      </c>
      <c r="L9" s="180" t="s">
        <v>299</v>
      </c>
      <c r="M9" s="182">
        <v>2</v>
      </c>
      <c r="N9" s="183">
        <v>8</v>
      </c>
      <c r="O9" s="180" t="s">
        <v>327</v>
      </c>
      <c r="P9" s="181">
        <v>2</v>
      </c>
      <c r="Q9" s="799"/>
      <c r="R9" s="800"/>
      <c r="S9" s="801"/>
      <c r="T9" s="360">
        <f>COUNTIF(E9:S9,"〇")*3+COUNTIF(E9:S9,"△")</f>
        <v>12</v>
      </c>
      <c r="U9" s="361">
        <f>E9+H9+K9+N9+Q9</f>
        <v>28</v>
      </c>
      <c r="V9" s="362">
        <f>G9+J9+M9+P9+S9</f>
        <v>5</v>
      </c>
      <c r="W9" s="363">
        <f>U9-V9</f>
        <v>23</v>
      </c>
      <c r="X9" s="381">
        <v>1</v>
      </c>
      <c r="Y9" s="163"/>
      <c r="Z9" s="163"/>
      <c r="AA9" s="802"/>
      <c r="AB9" s="803"/>
      <c r="AC9" s="803"/>
      <c r="AD9" s="158"/>
      <c r="AE9" s="159"/>
      <c r="AF9" s="160"/>
      <c r="AG9" s="398"/>
      <c r="AH9" s="159"/>
      <c r="AI9" s="160"/>
      <c r="AJ9" s="398"/>
      <c r="AK9" s="398"/>
      <c r="AL9" s="398"/>
      <c r="AM9" s="397"/>
      <c r="AN9" s="159"/>
      <c r="AO9" s="160"/>
      <c r="AP9" s="794"/>
      <c r="AQ9" s="795"/>
      <c r="AR9" s="796"/>
      <c r="AS9" s="423"/>
      <c r="AT9" s="424"/>
      <c r="AU9" s="425"/>
      <c r="AV9" s="426"/>
      <c r="AW9" s="412"/>
    </row>
    <row r="10" spans="1:58" ht="36" customHeight="1" thickBot="1" x14ac:dyDescent="0.2">
      <c r="B10" s="150"/>
      <c r="C10" s="238"/>
      <c r="D10" s="238"/>
      <c r="E10" s="239"/>
      <c r="F10" s="240"/>
      <c r="G10" s="239"/>
      <c r="H10" s="239"/>
      <c r="I10" s="240"/>
      <c r="J10" s="239"/>
      <c r="K10" s="239"/>
      <c r="L10" s="239"/>
      <c r="M10" s="239"/>
      <c r="N10" s="239"/>
      <c r="O10" s="241"/>
      <c r="P10" s="239"/>
      <c r="Q10" s="239"/>
      <c r="R10" s="240"/>
      <c r="S10" s="239"/>
      <c r="T10" s="239"/>
      <c r="U10" s="239"/>
      <c r="V10" s="239"/>
      <c r="W10" s="242"/>
      <c r="X10" s="242"/>
      <c r="Y10" s="192"/>
      <c r="Z10" s="192"/>
      <c r="AA10" s="151"/>
      <c r="AB10" s="165"/>
      <c r="AC10" s="165"/>
      <c r="AD10" s="165"/>
      <c r="AE10" s="166"/>
      <c r="AF10" s="161"/>
      <c r="AG10" s="166"/>
      <c r="AH10" s="166"/>
      <c r="AI10" s="166"/>
      <c r="AJ10" s="166"/>
      <c r="AK10" s="166"/>
      <c r="AL10" s="161"/>
      <c r="AM10" s="166"/>
      <c r="AN10" s="166"/>
      <c r="AO10" s="161"/>
      <c r="AP10" s="166"/>
      <c r="AQ10" s="166"/>
      <c r="AR10" s="161"/>
      <c r="AS10" s="166"/>
      <c r="AT10" s="243"/>
      <c r="AU10" s="244"/>
      <c r="AV10" s="245"/>
      <c r="AW10" s="245"/>
    </row>
    <row r="11" spans="1:58" ht="36" customHeight="1" thickBot="1" x14ac:dyDescent="0.2">
      <c r="B11" s="764" t="s">
        <v>126</v>
      </c>
      <c r="C11" s="765"/>
      <c r="D11" s="766"/>
      <c r="E11" s="767" t="str">
        <f>B12</f>
        <v>聖ヶ丘</v>
      </c>
      <c r="F11" s="768"/>
      <c r="G11" s="768"/>
      <c r="H11" s="769" t="str">
        <f>B13</f>
        <v>SEISEKI B</v>
      </c>
      <c r="I11" s="768"/>
      <c r="J11" s="768"/>
      <c r="K11" s="770" t="str">
        <f>B14</f>
        <v>SEISEKI A</v>
      </c>
      <c r="L11" s="771"/>
      <c r="M11" s="769"/>
      <c r="N11" s="770" t="str">
        <f>B15</f>
        <v>多摩B</v>
      </c>
      <c r="O11" s="771"/>
      <c r="P11" s="769"/>
      <c r="Q11" s="773"/>
      <c r="R11" s="774"/>
      <c r="S11" s="775"/>
      <c r="T11" s="153" t="s">
        <v>4</v>
      </c>
      <c r="U11" s="11" t="s">
        <v>3</v>
      </c>
      <c r="V11" s="11" t="s">
        <v>2</v>
      </c>
      <c r="W11" s="39" t="s">
        <v>1</v>
      </c>
      <c r="X11" s="12" t="s">
        <v>0</v>
      </c>
      <c r="Y11" s="163"/>
      <c r="Z11" s="163"/>
      <c r="AA11" s="193"/>
      <c r="AB11" s="151"/>
      <c r="AC11" s="151"/>
      <c r="AD11" s="804" t="s">
        <v>485</v>
      </c>
      <c r="AE11" s="805"/>
      <c r="AF11" s="805"/>
      <c r="AG11" s="593" t="s">
        <v>481</v>
      </c>
      <c r="AH11" s="593" t="s">
        <v>482</v>
      </c>
      <c r="AI11" s="593" t="s">
        <v>483</v>
      </c>
      <c r="AJ11" s="593" t="s">
        <v>484</v>
      </c>
      <c r="AK11" s="594" t="s">
        <v>489</v>
      </c>
      <c r="AL11" s="166"/>
      <c r="AM11" s="166"/>
      <c r="AN11" s="161"/>
      <c r="AO11" s="166"/>
      <c r="AP11" s="166"/>
      <c r="AQ11" s="161"/>
      <c r="AR11" s="166"/>
      <c r="AS11" s="166"/>
      <c r="AT11" s="161"/>
      <c r="AU11" s="166"/>
      <c r="AV11" s="243"/>
      <c r="AW11" s="244"/>
    </row>
    <row r="12" spans="1:58" ht="36" customHeight="1" x14ac:dyDescent="0.15">
      <c r="B12" s="776" t="s">
        <v>123</v>
      </c>
      <c r="C12" s="777"/>
      <c r="D12" s="777"/>
      <c r="E12" s="778"/>
      <c r="F12" s="779"/>
      <c r="G12" s="780"/>
      <c r="H12" s="167">
        <v>0</v>
      </c>
      <c r="I12" s="457" t="s">
        <v>304</v>
      </c>
      <c r="J12" s="233">
        <v>5</v>
      </c>
      <c r="K12" s="167">
        <v>1</v>
      </c>
      <c r="L12" s="457" t="s">
        <v>306</v>
      </c>
      <c r="M12" s="168">
        <v>0</v>
      </c>
      <c r="N12" s="169">
        <v>3</v>
      </c>
      <c r="O12" s="457" t="s">
        <v>299</v>
      </c>
      <c r="P12" s="171">
        <v>2</v>
      </c>
      <c r="Q12" s="172"/>
      <c r="R12" s="154"/>
      <c r="S12" s="173"/>
      <c r="T12" s="355">
        <f>COUNTIF(E12:S12,"〇")*3+COUNTIF(E12:S12,"△")</f>
        <v>6</v>
      </c>
      <c r="U12" s="152">
        <f t="shared" ref="U12:U15" si="7">E12+H12+K12+N12+Q12</f>
        <v>4</v>
      </c>
      <c r="V12" s="353">
        <f t="shared" ref="V12:V15" si="8">G12+J12+M12+P12+S12</f>
        <v>7</v>
      </c>
      <c r="W12" s="354">
        <f>U12-V12</f>
        <v>-3</v>
      </c>
      <c r="X12" s="378">
        <v>3</v>
      </c>
      <c r="Y12" s="163"/>
      <c r="Z12" s="163"/>
      <c r="AA12" s="193"/>
      <c r="AB12" s="151"/>
      <c r="AC12" s="151"/>
      <c r="AD12" s="790" t="s">
        <v>486</v>
      </c>
      <c r="AE12" s="791"/>
      <c r="AF12" s="791"/>
      <c r="AG12" s="595">
        <v>4</v>
      </c>
      <c r="AH12" s="595">
        <v>7</v>
      </c>
      <c r="AI12" s="595">
        <v>11</v>
      </c>
      <c r="AJ12" s="595">
        <f>AH12-AI12</f>
        <v>-4</v>
      </c>
      <c r="AK12" s="597">
        <v>3</v>
      </c>
      <c r="AL12" s="166"/>
      <c r="AM12" s="166"/>
      <c r="AN12" s="161"/>
      <c r="AO12" s="166"/>
      <c r="AP12" s="166"/>
      <c r="AQ12" s="161"/>
      <c r="AR12" s="166"/>
      <c r="AS12" s="166"/>
      <c r="AT12" s="161"/>
      <c r="AU12" s="166"/>
      <c r="AV12" s="243"/>
      <c r="AW12" s="244"/>
    </row>
    <row r="13" spans="1:58" ht="36" customHeight="1" x14ac:dyDescent="0.15">
      <c r="B13" s="781" t="s">
        <v>178</v>
      </c>
      <c r="C13" s="782"/>
      <c r="D13" s="783"/>
      <c r="E13" s="190">
        <v>5</v>
      </c>
      <c r="F13" s="175" t="s">
        <v>303</v>
      </c>
      <c r="G13" s="191">
        <v>0</v>
      </c>
      <c r="H13" s="784"/>
      <c r="I13" s="785"/>
      <c r="J13" s="786"/>
      <c r="K13" s="178">
        <v>1</v>
      </c>
      <c r="L13" s="455" t="s">
        <v>461</v>
      </c>
      <c r="M13" s="176">
        <v>4</v>
      </c>
      <c r="N13" s="178">
        <v>9</v>
      </c>
      <c r="O13" s="455" t="s">
        <v>299</v>
      </c>
      <c r="P13" s="176">
        <v>0</v>
      </c>
      <c r="Q13" s="155"/>
      <c r="R13" s="156"/>
      <c r="S13" s="157"/>
      <c r="T13" s="356">
        <f t="shared" ref="T13:T15" si="9">COUNTIF(E13:S13,"〇")*3+COUNTIF(E13:S13,"△")</f>
        <v>6</v>
      </c>
      <c r="U13" s="357">
        <f t="shared" si="7"/>
        <v>15</v>
      </c>
      <c r="V13" s="358">
        <f t="shared" si="8"/>
        <v>4</v>
      </c>
      <c r="W13" s="359">
        <f t="shared" ref="W13:W15" si="10">U13-V13</f>
        <v>11</v>
      </c>
      <c r="X13" s="379">
        <v>1</v>
      </c>
      <c r="Y13" s="163"/>
      <c r="Z13" s="163"/>
      <c r="AA13" s="193"/>
      <c r="AB13" s="151"/>
      <c r="AC13" s="151"/>
      <c r="AD13" s="790" t="s">
        <v>487</v>
      </c>
      <c r="AE13" s="791"/>
      <c r="AF13" s="791"/>
      <c r="AG13" s="595">
        <v>4</v>
      </c>
      <c r="AH13" s="595">
        <v>7</v>
      </c>
      <c r="AI13" s="595">
        <v>9</v>
      </c>
      <c r="AJ13" s="595">
        <f t="shared" ref="AJ13:AJ14" si="11">AH13-AI13</f>
        <v>-2</v>
      </c>
      <c r="AK13" s="597">
        <v>2</v>
      </c>
      <c r="AL13" s="166"/>
      <c r="AM13" s="166"/>
      <c r="AN13" s="161"/>
      <c r="AO13" s="166"/>
      <c r="AP13" s="166"/>
      <c r="AQ13" s="161"/>
      <c r="AR13" s="166"/>
      <c r="AS13" s="166"/>
      <c r="AT13" s="161"/>
      <c r="AU13" s="166"/>
      <c r="AV13" s="243"/>
      <c r="AW13" s="244"/>
    </row>
    <row r="14" spans="1:58" ht="36" customHeight="1" thickBot="1" x14ac:dyDescent="0.2">
      <c r="B14" s="781" t="s">
        <v>184</v>
      </c>
      <c r="C14" s="782"/>
      <c r="D14" s="783"/>
      <c r="E14" s="190">
        <v>0</v>
      </c>
      <c r="F14" s="175" t="s">
        <v>302</v>
      </c>
      <c r="G14" s="191">
        <v>1</v>
      </c>
      <c r="H14" s="237">
        <v>4</v>
      </c>
      <c r="I14" s="455" t="s">
        <v>463</v>
      </c>
      <c r="J14" s="191">
        <v>1</v>
      </c>
      <c r="K14" s="787"/>
      <c r="L14" s="788"/>
      <c r="M14" s="789"/>
      <c r="N14" s="178">
        <v>4</v>
      </c>
      <c r="O14" s="455" t="s">
        <v>299</v>
      </c>
      <c r="P14" s="176">
        <v>1</v>
      </c>
      <c r="Q14" s="155"/>
      <c r="R14" s="156"/>
      <c r="S14" s="157"/>
      <c r="T14" s="356">
        <f t="shared" si="9"/>
        <v>6</v>
      </c>
      <c r="U14" s="357">
        <f t="shared" si="7"/>
        <v>8</v>
      </c>
      <c r="V14" s="358">
        <f t="shared" si="8"/>
        <v>3</v>
      </c>
      <c r="W14" s="359">
        <f t="shared" si="10"/>
        <v>5</v>
      </c>
      <c r="X14" s="379">
        <v>2</v>
      </c>
      <c r="Y14" s="163"/>
      <c r="Z14" s="163"/>
      <c r="AA14" s="193"/>
      <c r="AB14" s="151"/>
      <c r="AC14" s="151"/>
      <c r="AD14" s="792" t="s">
        <v>488</v>
      </c>
      <c r="AE14" s="793"/>
      <c r="AF14" s="793"/>
      <c r="AG14" s="596">
        <v>6</v>
      </c>
      <c r="AH14" s="596">
        <v>4</v>
      </c>
      <c r="AI14" s="596">
        <v>7</v>
      </c>
      <c r="AJ14" s="596">
        <f t="shared" si="11"/>
        <v>-3</v>
      </c>
      <c r="AK14" s="598">
        <v>1</v>
      </c>
      <c r="AL14" s="166"/>
      <c r="AM14" s="166"/>
      <c r="AN14" s="161"/>
      <c r="AO14" s="166"/>
      <c r="AP14" s="166"/>
      <c r="AQ14" s="161"/>
      <c r="AR14" s="166"/>
      <c r="AS14" s="166"/>
      <c r="AT14" s="161"/>
      <c r="AU14" s="166"/>
      <c r="AV14" s="243"/>
      <c r="AW14" s="244"/>
    </row>
    <row r="15" spans="1:58" s="4" customFormat="1" ht="36" customHeight="1" x14ac:dyDescent="0.15">
      <c r="B15" s="781" t="s">
        <v>135</v>
      </c>
      <c r="C15" s="782"/>
      <c r="D15" s="782"/>
      <c r="E15" s="174">
        <v>2</v>
      </c>
      <c r="F15" s="455" t="s">
        <v>462</v>
      </c>
      <c r="G15" s="176">
        <v>3</v>
      </c>
      <c r="H15" s="177">
        <v>0</v>
      </c>
      <c r="I15" s="175" t="s">
        <v>304</v>
      </c>
      <c r="J15" s="176">
        <v>9</v>
      </c>
      <c r="K15" s="177">
        <v>1</v>
      </c>
      <c r="L15" s="177" t="s">
        <v>302</v>
      </c>
      <c r="M15" s="177">
        <v>4</v>
      </c>
      <c r="N15" s="784"/>
      <c r="O15" s="785"/>
      <c r="P15" s="786"/>
      <c r="Q15" s="155"/>
      <c r="R15" s="156"/>
      <c r="S15" s="157"/>
      <c r="T15" s="356">
        <f t="shared" si="9"/>
        <v>0</v>
      </c>
      <c r="U15" s="357">
        <f t="shared" si="7"/>
        <v>3</v>
      </c>
      <c r="V15" s="358">
        <f t="shared" si="8"/>
        <v>16</v>
      </c>
      <c r="W15" s="359">
        <f t="shared" si="10"/>
        <v>-13</v>
      </c>
      <c r="X15" s="380">
        <v>4</v>
      </c>
      <c r="Y15" s="163"/>
      <c r="Z15" s="163"/>
      <c r="AA15" s="193"/>
      <c r="AB15" s="151"/>
      <c r="AC15" s="151"/>
      <c r="AD15" s="165"/>
      <c r="AE15" s="165"/>
      <c r="AF15" s="165"/>
      <c r="AG15" s="166"/>
      <c r="AH15" s="161"/>
      <c r="AI15" s="166"/>
      <c r="AJ15" s="166"/>
      <c r="AK15" s="166"/>
      <c r="AL15" s="166"/>
      <c r="AM15" s="166"/>
      <c r="AN15" s="161"/>
      <c r="AO15" s="166"/>
      <c r="AP15" s="166"/>
      <c r="AQ15" s="161"/>
      <c r="AR15" s="166"/>
      <c r="AS15" s="166"/>
      <c r="AT15" s="161"/>
      <c r="AU15" s="166"/>
      <c r="AV15" s="243"/>
      <c r="AW15" s="244"/>
    </row>
    <row r="16" spans="1:58" ht="36" customHeight="1" thickBot="1" x14ac:dyDescent="0.2">
      <c r="B16" s="802"/>
      <c r="C16" s="803"/>
      <c r="D16" s="803"/>
      <c r="E16" s="158"/>
      <c r="F16" s="159"/>
      <c r="G16" s="160"/>
      <c r="H16" s="398"/>
      <c r="I16" s="159"/>
      <c r="J16" s="160"/>
      <c r="K16" s="398"/>
      <c r="L16" s="398"/>
      <c r="M16" s="398"/>
      <c r="N16" s="397"/>
      <c r="O16" s="159"/>
      <c r="P16" s="160"/>
      <c r="Q16" s="794"/>
      <c r="R16" s="795"/>
      <c r="S16" s="796"/>
      <c r="T16" s="423"/>
      <c r="U16" s="424"/>
      <c r="V16" s="425"/>
      <c r="W16" s="426"/>
      <c r="X16" s="427"/>
      <c r="Y16" s="163"/>
      <c r="Z16" s="163"/>
      <c r="AA16" s="193"/>
      <c r="AB16" s="151"/>
      <c r="AC16" s="151"/>
      <c r="AD16" s="165"/>
      <c r="AE16" s="165"/>
      <c r="AF16" s="165"/>
      <c r="AG16" s="166"/>
      <c r="AH16" s="161"/>
      <c r="AI16" s="166"/>
      <c r="AJ16" s="166"/>
      <c r="AK16" s="166"/>
      <c r="AL16" s="166"/>
      <c r="AM16" s="166"/>
      <c r="AN16" s="161"/>
      <c r="AO16" s="166"/>
      <c r="AP16" s="166"/>
      <c r="AQ16" s="161"/>
      <c r="AR16" s="166"/>
      <c r="AS16" s="166"/>
      <c r="AT16" s="161"/>
      <c r="AU16" s="166"/>
      <c r="AV16" s="243"/>
      <c r="AW16" s="244"/>
    </row>
    <row r="17" spans="1:58" ht="36" customHeight="1" x14ac:dyDescent="0.15">
      <c r="B17" s="184"/>
      <c r="C17" s="185"/>
      <c r="D17" s="185"/>
      <c r="E17" s="186"/>
      <c r="F17" s="187"/>
      <c r="G17" s="186"/>
      <c r="H17" s="186"/>
      <c r="I17" s="187"/>
      <c r="J17" s="186"/>
      <c r="K17" s="186"/>
      <c r="L17" s="186"/>
      <c r="M17" s="186"/>
      <c r="N17" s="186"/>
      <c r="O17" s="188"/>
      <c r="P17" s="186"/>
      <c r="Q17" s="186"/>
      <c r="R17" s="187"/>
      <c r="S17" s="186"/>
      <c r="T17" s="186"/>
      <c r="U17" s="186"/>
      <c r="V17" s="186"/>
      <c r="W17" s="189"/>
      <c r="X17" s="189"/>
      <c r="Y17" s="192"/>
      <c r="Z17" s="192"/>
      <c r="AA17" s="193"/>
      <c r="AB17" s="151"/>
      <c r="AC17" s="151"/>
      <c r="AD17" s="165"/>
      <c r="AE17" s="165"/>
      <c r="AF17" s="165"/>
      <c r="AG17" s="166"/>
      <c r="AH17" s="161"/>
      <c r="AI17" s="166"/>
      <c r="AJ17" s="166"/>
      <c r="AK17" s="166"/>
      <c r="AL17" s="166"/>
      <c r="AM17" s="166"/>
      <c r="AN17" s="161"/>
      <c r="AO17" s="166"/>
      <c r="AP17" s="166"/>
      <c r="AQ17" s="161"/>
      <c r="AR17" s="166"/>
      <c r="AS17" s="166"/>
      <c r="AT17" s="161"/>
      <c r="AU17" s="166"/>
      <c r="AV17" s="243"/>
      <c r="AW17" s="244"/>
    </row>
    <row r="18" spans="1:58" ht="36" customHeight="1" x14ac:dyDescent="0.15">
      <c r="A18" s="203"/>
      <c r="B18" s="194"/>
      <c r="C18" s="194"/>
      <c r="D18" s="194"/>
      <c r="E18" s="195"/>
      <c r="F18" s="196"/>
      <c r="G18" s="195"/>
      <c r="H18" s="195"/>
      <c r="I18" s="196"/>
      <c r="J18" s="195"/>
      <c r="K18" s="195"/>
      <c r="L18" s="195"/>
      <c r="M18" s="195"/>
      <c r="N18" s="195"/>
      <c r="O18" s="196"/>
      <c r="P18" s="195"/>
      <c r="Q18" s="195"/>
      <c r="R18" s="196"/>
      <c r="S18" s="195"/>
      <c r="T18" s="197"/>
      <c r="U18" s="198"/>
      <c r="V18" s="197"/>
      <c r="W18" s="199"/>
      <c r="X18" s="200"/>
      <c r="Y18" s="201"/>
      <c r="Z18" s="201"/>
      <c r="AA18" s="202"/>
      <c r="AB18" s="203"/>
      <c r="AC18" s="203"/>
      <c r="AD18" s="817"/>
      <c r="AE18" s="817"/>
      <c r="AF18" s="817"/>
      <c r="AG18" s="807"/>
      <c r="AH18" s="807"/>
      <c r="AI18" s="807"/>
      <c r="AJ18" s="395"/>
      <c r="AK18" s="395"/>
      <c r="AL18" s="395"/>
      <c r="AM18" s="807"/>
      <c r="AN18" s="807"/>
      <c r="AO18" s="807"/>
      <c r="AP18" s="807"/>
      <c r="AQ18" s="807"/>
      <c r="AR18" s="807"/>
      <c r="AS18" s="807"/>
      <c r="AT18" s="807"/>
      <c r="AU18" s="807"/>
      <c r="AV18" s="808"/>
      <c r="AW18" s="808"/>
      <c r="AX18" s="203"/>
      <c r="AY18" s="203"/>
      <c r="AZ18" s="203"/>
      <c r="BA18" s="203"/>
      <c r="BB18" s="203"/>
      <c r="BC18" s="203"/>
      <c r="BD18" s="203"/>
      <c r="BE18" s="203"/>
      <c r="BF18" s="203"/>
    </row>
    <row r="20" spans="1:58" ht="18" thickBot="1" x14ac:dyDescent="0.2">
      <c r="G20" s="584" t="s">
        <v>23</v>
      </c>
      <c r="J20" s="30"/>
      <c r="K20"/>
      <c r="M20"/>
      <c r="O20" s="9"/>
      <c r="P20"/>
      <c r="T20"/>
      <c r="U20" s="9"/>
      <c r="V20"/>
      <c r="W20"/>
      <c r="X20" s="9"/>
      <c r="Y20" s="6"/>
      <c r="AG20"/>
      <c r="AJ20"/>
      <c r="AO20"/>
      <c r="AP20"/>
      <c r="AQ20" s="9"/>
      <c r="AR20"/>
      <c r="AS20"/>
      <c r="AT20" s="9"/>
      <c r="AU20"/>
      <c r="AV20" s="9"/>
      <c r="AW20" s="6"/>
    </row>
    <row r="21" spans="1:58" ht="18" thickTop="1" x14ac:dyDescent="0.15">
      <c r="E21"/>
      <c r="F21" s="9"/>
      <c r="G21" s="246"/>
      <c r="H21"/>
      <c r="I21" s="9"/>
      <c r="J21" s="246"/>
      <c r="K21" s="205"/>
      <c r="L21"/>
      <c r="N21"/>
      <c r="O21" s="9"/>
      <c r="P21"/>
      <c r="Q21"/>
      <c r="T21"/>
      <c r="V21" s="809" t="s">
        <v>595</v>
      </c>
      <c r="W21" s="810"/>
      <c r="X21" s="810"/>
      <c r="Y21" s="810"/>
      <c r="Z21" s="810"/>
      <c r="AA21" s="810"/>
      <c r="AB21" s="810"/>
      <c r="AC21" s="811"/>
      <c r="AE21" s="206"/>
      <c r="AF21" s="206"/>
      <c r="AG21" s="206"/>
      <c r="AH21" s="206"/>
      <c r="AI21" s="206"/>
      <c r="AJ21" s="206"/>
      <c r="AK21" s="32"/>
      <c r="AL21" s="32"/>
      <c r="AM21" s="32"/>
      <c r="AN21" s="32"/>
      <c r="AO21" s="32"/>
      <c r="AP21"/>
      <c r="AR21" s="32"/>
      <c r="AS21"/>
    </row>
    <row r="22" spans="1:58" ht="18" thickBot="1" x14ac:dyDescent="0.2">
      <c r="E22"/>
      <c r="F22" s="9"/>
      <c r="G22" s="32"/>
      <c r="H22"/>
      <c r="I22" s="9"/>
      <c r="J22" s="32"/>
      <c r="K22" s="32"/>
      <c r="L22" s="31"/>
      <c r="M22" s="31"/>
      <c r="N22" s="31"/>
      <c r="O22" s="31"/>
      <c r="P22" s="31"/>
      <c r="Q22" s="31"/>
      <c r="R22" s="31"/>
      <c r="S22" s="33"/>
      <c r="T22" s="33"/>
      <c r="V22" s="812"/>
      <c r="W22" s="813"/>
      <c r="X22" s="813"/>
      <c r="Y22" s="813"/>
      <c r="Z22" s="813"/>
      <c r="AA22" s="813"/>
      <c r="AB22" s="813"/>
      <c r="AC22" s="814"/>
      <c r="AD22" s="32"/>
      <c r="AE22" s="32"/>
      <c r="AF22" s="32"/>
      <c r="AG22" s="32"/>
      <c r="AH22" s="32"/>
      <c r="AI22" s="33"/>
      <c r="AJ22" s="33"/>
      <c r="AK22" s="33"/>
      <c r="AL22" s="33"/>
      <c r="AM22" s="33"/>
      <c r="AN22" s="33"/>
      <c r="AP22"/>
      <c r="AS22"/>
    </row>
    <row r="23" spans="1:58" ht="18" thickTop="1" x14ac:dyDescent="0.15">
      <c r="E23"/>
      <c r="F23" s="9"/>
      <c r="H23"/>
      <c r="I23" s="9"/>
      <c r="K23"/>
      <c r="L23" s="31"/>
      <c r="M23" s="31"/>
      <c r="N23" s="31"/>
      <c r="O23" s="31"/>
      <c r="P23" s="31"/>
      <c r="Q23" s="31"/>
      <c r="R23" s="33"/>
      <c r="S23" s="33"/>
      <c r="T23" s="206"/>
      <c r="U23" s="206"/>
      <c r="W23" s="33"/>
      <c r="X23" s="33"/>
      <c r="Y23" s="33"/>
      <c r="Z23" s="696"/>
      <c r="AA23" s="410"/>
      <c r="AB23" s="410"/>
      <c r="AC23" s="411"/>
      <c r="AD23" s="339"/>
      <c r="AE23" s="339"/>
      <c r="AF23" s="339"/>
      <c r="AG23" s="339"/>
      <c r="AH23" s="339"/>
      <c r="AI23" s="36"/>
      <c r="AJ23" s="36"/>
      <c r="AK23" s="36"/>
      <c r="AL23" s="207" t="s">
        <v>22</v>
      </c>
      <c r="AM23" s="36"/>
      <c r="AN23" s="208"/>
      <c r="AO23"/>
      <c r="AP23"/>
      <c r="AR23"/>
      <c r="AS23"/>
    </row>
    <row r="24" spans="1:58" ht="18" thickBot="1" x14ac:dyDescent="0.2">
      <c r="E24"/>
      <c r="F24" s="9"/>
      <c r="I24" s="657"/>
      <c r="J24" s="657"/>
      <c r="K24" s="657"/>
      <c r="L24" s="658"/>
      <c r="M24" s="658"/>
      <c r="N24" s="658"/>
      <c r="O24" s="659"/>
      <c r="P24" s="660"/>
      <c r="Q24" s="661"/>
      <c r="R24" s="662"/>
      <c r="S24" s="662"/>
      <c r="T24" s="662"/>
      <c r="U24" s="662"/>
      <c r="V24" s="663"/>
      <c r="W24" s="662"/>
      <c r="X24" s="662"/>
      <c r="Y24" s="664"/>
      <c r="Z24" s="697"/>
      <c r="AA24" s="698"/>
      <c r="AB24" s="699"/>
      <c r="AC24" s="699"/>
      <c r="AD24" s="699"/>
      <c r="AE24" s="699"/>
      <c r="AF24" s="699"/>
      <c r="AG24" s="699"/>
      <c r="AH24" s="700"/>
      <c r="AI24" s="659"/>
      <c r="AJ24" s="659"/>
      <c r="AK24" s="659"/>
      <c r="AL24" s="659"/>
      <c r="AM24" s="659"/>
      <c r="AN24" s="659"/>
      <c r="AO24" s="657"/>
      <c r="AP24" s="657"/>
      <c r="AQ24" s="657"/>
      <c r="AR24" s="657"/>
      <c r="AS24" s="657"/>
      <c r="AT24" s="657"/>
    </row>
    <row r="25" spans="1:58" ht="17.25" customHeight="1" x14ac:dyDescent="0.15">
      <c r="E25"/>
      <c r="F25" s="9"/>
      <c r="I25" s="657"/>
      <c r="J25" s="657"/>
      <c r="K25" s="657"/>
      <c r="L25" s="658"/>
      <c r="M25" s="667"/>
      <c r="N25" s="667"/>
      <c r="O25" s="668"/>
      <c r="P25" s="670">
        <v>1</v>
      </c>
      <c r="Q25" s="717"/>
      <c r="R25" s="669"/>
      <c r="S25" s="669"/>
      <c r="T25" s="669"/>
      <c r="U25" s="669"/>
      <c r="V25" s="669"/>
      <c r="W25" s="669"/>
      <c r="X25" s="669"/>
      <c r="Y25" s="815">
        <v>28</v>
      </c>
      <c r="Z25" s="816"/>
      <c r="AA25" s="668"/>
      <c r="AB25" s="670"/>
      <c r="AC25" s="670"/>
      <c r="AD25" s="670"/>
      <c r="AE25" s="701"/>
      <c r="AF25" s="701"/>
      <c r="AG25" s="701"/>
      <c r="AH25" s="702"/>
      <c r="AI25" s="670">
        <v>3</v>
      </c>
      <c r="AJ25" s="670"/>
      <c r="AK25" s="670"/>
      <c r="AL25" s="668"/>
      <c r="AM25" s="657"/>
      <c r="AN25" s="657"/>
      <c r="AO25" s="657"/>
      <c r="AP25" s="657"/>
      <c r="AQ25" s="657"/>
      <c r="AR25" s="657"/>
      <c r="AS25" s="657"/>
      <c r="AT25" s="657"/>
    </row>
    <row r="26" spans="1:58" ht="17.25" customHeight="1" x14ac:dyDescent="0.15">
      <c r="E26"/>
      <c r="F26" s="9"/>
      <c r="I26" s="657"/>
      <c r="J26" s="657"/>
      <c r="K26" s="657"/>
      <c r="L26" s="658"/>
      <c r="M26" s="667"/>
      <c r="N26" s="667"/>
      <c r="O26" s="670"/>
      <c r="P26" s="670"/>
      <c r="Q26" s="718"/>
      <c r="R26" s="670"/>
      <c r="S26" s="670"/>
      <c r="T26" s="670"/>
      <c r="U26" s="657"/>
      <c r="V26" s="650" t="s">
        <v>22</v>
      </c>
      <c r="W26" s="650"/>
      <c r="X26" s="806" t="s">
        <v>597</v>
      </c>
      <c r="Y26" s="806"/>
      <c r="Z26" s="806"/>
      <c r="AA26" s="806"/>
      <c r="AB26" s="650"/>
      <c r="AC26" s="650"/>
      <c r="AD26" s="657"/>
      <c r="AE26" s="670"/>
      <c r="AF26" s="670"/>
      <c r="AG26" s="670"/>
      <c r="AH26" s="703"/>
      <c r="AI26" s="670"/>
      <c r="AJ26" s="670"/>
      <c r="AK26" s="670"/>
      <c r="AL26" s="670"/>
      <c r="AM26" s="657"/>
      <c r="AN26" s="657"/>
      <c r="AO26" s="657"/>
      <c r="AP26" s="657"/>
      <c r="AQ26" s="657"/>
      <c r="AR26" s="657"/>
      <c r="AS26" s="657"/>
      <c r="AT26" s="657"/>
    </row>
    <row r="27" spans="1:58" ht="17.25" customHeight="1" x14ac:dyDescent="0.15">
      <c r="E27"/>
      <c r="F27" s="9"/>
      <c r="I27" s="657"/>
      <c r="J27" s="657"/>
      <c r="K27" s="657"/>
      <c r="L27" s="658"/>
      <c r="M27" s="667"/>
      <c r="N27" s="667"/>
      <c r="O27" s="670"/>
      <c r="P27" s="716"/>
      <c r="Q27" s="718"/>
      <c r="R27" s="721"/>
      <c r="S27" s="722"/>
      <c r="T27" s="722"/>
      <c r="U27" s="722"/>
      <c r="V27" s="722"/>
      <c r="W27" s="723"/>
      <c r="X27" s="723"/>
      <c r="Y27" s="724"/>
      <c r="Z27" s="720"/>
      <c r="AA27" s="671"/>
      <c r="AB27" s="659"/>
      <c r="AC27" s="659"/>
      <c r="AD27" s="659"/>
      <c r="AE27" s="670"/>
      <c r="AF27" s="670"/>
      <c r="AG27" s="676"/>
      <c r="AH27" s="703"/>
      <c r="AI27" s="670"/>
      <c r="AJ27" s="670"/>
      <c r="AK27" s="670"/>
      <c r="AL27" s="670"/>
      <c r="AM27" s="657"/>
      <c r="AN27" s="657"/>
      <c r="AO27" s="657"/>
      <c r="AP27" s="657"/>
      <c r="AQ27" s="657"/>
      <c r="AR27" s="657"/>
      <c r="AS27" s="657"/>
      <c r="AT27" s="657"/>
      <c r="BC27" s="818"/>
      <c r="BD27" s="819"/>
    </row>
    <row r="28" spans="1:58" ht="17.25" customHeight="1" x14ac:dyDescent="0.15">
      <c r="E28"/>
      <c r="F28" s="9"/>
      <c r="I28" s="657"/>
      <c r="J28" s="657"/>
      <c r="K28" s="657"/>
      <c r="L28" s="658"/>
      <c r="M28" s="667"/>
      <c r="N28" s="667"/>
      <c r="O28" s="670"/>
      <c r="P28" s="670"/>
      <c r="Q28" s="718">
        <v>3</v>
      </c>
      <c r="R28" s="725"/>
      <c r="S28" s="670"/>
      <c r="T28" s="670"/>
      <c r="U28" s="670"/>
      <c r="V28" s="670" t="s">
        <v>22</v>
      </c>
      <c r="W28" s="670"/>
      <c r="X28" s="670"/>
      <c r="Y28" s="816">
        <v>27</v>
      </c>
      <c r="Z28" s="820"/>
      <c r="AA28" s="672"/>
      <c r="AB28" s="673"/>
      <c r="AC28" s="673"/>
      <c r="AD28" s="673"/>
      <c r="AE28" s="673"/>
      <c r="AF28" s="673"/>
      <c r="AG28" s="674"/>
      <c r="AH28" s="703">
        <v>3</v>
      </c>
      <c r="AI28" s="670"/>
      <c r="AJ28" s="670"/>
      <c r="AK28" s="670"/>
      <c r="AL28" s="668"/>
      <c r="AM28" s="657"/>
      <c r="AN28" s="657"/>
      <c r="AO28" s="657"/>
      <c r="AP28" s="657"/>
      <c r="AQ28" s="657"/>
      <c r="AR28" s="657"/>
      <c r="AS28" s="657"/>
      <c r="AT28" s="657"/>
    </row>
    <row r="29" spans="1:58" ht="17.25" customHeight="1" thickBot="1" x14ac:dyDescent="0.2">
      <c r="E29"/>
      <c r="F29" s="9"/>
      <c r="I29" s="657"/>
      <c r="J29" s="657"/>
      <c r="K29" s="657"/>
      <c r="L29" s="660" t="s">
        <v>22</v>
      </c>
      <c r="M29" s="971"/>
      <c r="N29" s="972"/>
      <c r="O29" s="973"/>
      <c r="P29" s="974"/>
      <c r="Q29" s="719"/>
      <c r="R29" s="726"/>
      <c r="S29" s="699"/>
      <c r="T29" s="704"/>
      <c r="U29" s="677" t="s">
        <v>22</v>
      </c>
      <c r="V29" s="678"/>
      <c r="W29" s="678"/>
      <c r="X29" s="678"/>
      <c r="Y29" s="833" t="s">
        <v>600</v>
      </c>
      <c r="Z29" s="833"/>
      <c r="AA29" s="662"/>
      <c r="AB29" s="662"/>
      <c r="AC29" s="662"/>
      <c r="AD29" s="660" t="s">
        <v>22</v>
      </c>
      <c r="AE29" s="704"/>
      <c r="AF29" s="704"/>
      <c r="AG29" s="705"/>
      <c r="AH29" s="706"/>
      <c r="AI29" s="675"/>
      <c r="AJ29" s="665"/>
      <c r="AK29" s="665"/>
      <c r="AL29" s="680"/>
      <c r="AM29" s="657"/>
      <c r="AN29" s="657"/>
      <c r="AO29" s="657"/>
      <c r="AP29" s="657"/>
      <c r="AQ29" s="657"/>
      <c r="AR29" s="657"/>
      <c r="AS29" s="657"/>
      <c r="AT29" s="657"/>
    </row>
    <row r="30" spans="1:58" ht="17.25" customHeight="1" x14ac:dyDescent="0.15">
      <c r="E30"/>
      <c r="F30" s="9"/>
      <c r="G30" s="656"/>
      <c r="I30" s="657"/>
      <c r="J30" s="41"/>
      <c r="K30" s="41"/>
      <c r="L30" s="682">
        <v>1</v>
      </c>
      <c r="M30" s="710"/>
      <c r="N30" s="683"/>
      <c r="O30" s="683"/>
      <c r="P30" s="816">
        <v>25</v>
      </c>
      <c r="Q30" s="816"/>
      <c r="R30" s="682"/>
      <c r="S30" s="683"/>
      <c r="T30" s="682"/>
      <c r="U30" s="710">
        <v>3</v>
      </c>
      <c r="V30" s="683"/>
      <c r="W30" s="687"/>
      <c r="X30" s="687"/>
      <c r="Y30" s="41"/>
      <c r="Z30" s="41"/>
      <c r="AA30" s="41"/>
      <c r="AB30" s="41"/>
      <c r="AC30" s="41"/>
      <c r="AD30" s="41">
        <v>4</v>
      </c>
      <c r="AE30" s="707"/>
      <c r="AF30" s="708"/>
      <c r="AG30" s="683"/>
      <c r="AH30" s="816">
        <v>26</v>
      </c>
      <c r="AI30" s="816"/>
      <c r="AJ30" s="682"/>
      <c r="AK30" s="685"/>
      <c r="AL30" s="712"/>
      <c r="AM30" s="682">
        <v>0</v>
      </c>
      <c r="AN30" s="683"/>
      <c r="AO30" s="687"/>
      <c r="AP30" s="41"/>
      <c r="AQ30" s="657"/>
      <c r="AR30" s="687"/>
      <c r="AS30" s="41"/>
      <c r="AT30" s="657"/>
    </row>
    <row r="31" spans="1:58" ht="17.25" customHeight="1" thickBot="1" x14ac:dyDescent="0.25">
      <c r="E31"/>
      <c r="F31" s="9"/>
      <c r="G31" s="655" t="s">
        <v>22</v>
      </c>
      <c r="I31" s="657"/>
      <c r="J31" s="660" t="s">
        <v>22</v>
      </c>
      <c r="K31" s="689"/>
      <c r="L31" s="715"/>
      <c r="M31" s="709"/>
      <c r="N31" s="704"/>
      <c r="O31" s="690"/>
      <c r="P31" s="832"/>
      <c r="Q31" s="832"/>
      <c r="R31" s="660"/>
      <c r="S31" s="691"/>
      <c r="T31" s="689"/>
      <c r="U31" s="709"/>
      <c r="V31" s="704"/>
      <c r="W31" s="690" t="s">
        <v>22</v>
      </c>
      <c r="X31" s="691"/>
      <c r="Y31" s="661"/>
      <c r="Z31" s="661"/>
      <c r="AA31" s="661"/>
      <c r="AB31" s="660" t="s">
        <v>22</v>
      </c>
      <c r="AC31" s="691"/>
      <c r="AD31" s="691"/>
      <c r="AE31" s="709"/>
      <c r="AF31" s="704"/>
      <c r="AG31" s="690"/>
      <c r="AH31" s="691"/>
      <c r="AI31" s="661"/>
      <c r="AJ31" s="660"/>
      <c r="AK31" s="713"/>
      <c r="AL31" s="714"/>
      <c r="AM31" s="666"/>
      <c r="AN31" s="679"/>
      <c r="AO31" s="690"/>
      <c r="AP31" s="661"/>
      <c r="AQ31" s="657"/>
      <c r="AR31" s="690" t="s">
        <v>22</v>
      </c>
      <c r="AS31" s="661"/>
      <c r="AT31" s="657"/>
    </row>
    <row r="32" spans="1:58" ht="17.25" customHeight="1" x14ac:dyDescent="0.15">
      <c r="E32"/>
      <c r="F32" s="9"/>
      <c r="G32" s="656"/>
      <c r="I32" s="657"/>
      <c r="J32" s="682">
        <v>2</v>
      </c>
      <c r="K32" s="688"/>
      <c r="L32" s="816">
        <v>21</v>
      </c>
      <c r="M32" s="816"/>
      <c r="N32" s="683"/>
      <c r="O32" s="710">
        <v>4</v>
      </c>
      <c r="P32" s="41"/>
      <c r="Q32" s="687"/>
      <c r="R32" s="681">
        <v>0</v>
      </c>
      <c r="S32" s="684"/>
      <c r="T32" s="821">
        <v>22</v>
      </c>
      <c r="U32" s="816"/>
      <c r="V32" s="683"/>
      <c r="W32" s="710">
        <v>7</v>
      </c>
      <c r="X32" s="682"/>
      <c r="Y32" s="682"/>
      <c r="Z32" s="682"/>
      <c r="AA32" s="682"/>
      <c r="AB32" s="682">
        <v>1</v>
      </c>
      <c r="AC32" s="688"/>
      <c r="AD32" s="821">
        <v>23</v>
      </c>
      <c r="AE32" s="816"/>
      <c r="AF32" s="683"/>
      <c r="AG32" s="710">
        <v>4</v>
      </c>
      <c r="AH32" s="41"/>
      <c r="AI32" s="687"/>
      <c r="AJ32" s="682">
        <v>3</v>
      </c>
      <c r="AK32" s="707"/>
      <c r="AL32" s="816">
        <v>24</v>
      </c>
      <c r="AM32" s="816"/>
      <c r="AN32" s="683"/>
      <c r="AO32" s="686">
        <v>3</v>
      </c>
      <c r="AP32" s="41"/>
      <c r="AQ32" s="657"/>
      <c r="AR32" s="41"/>
      <c r="AS32" s="41"/>
      <c r="AT32" s="657"/>
    </row>
    <row r="33" spans="5:46" ht="17.25" customHeight="1" x14ac:dyDescent="0.15">
      <c r="E33"/>
      <c r="F33" s="9"/>
      <c r="G33" s="223"/>
      <c r="H33"/>
      <c r="I33" s="657"/>
      <c r="J33" s="692"/>
      <c r="K33" s="693"/>
      <c r="L33" s="694"/>
      <c r="M33" s="694"/>
      <c r="N33" s="411"/>
      <c r="O33" s="711"/>
      <c r="P33" s="694"/>
      <c r="Q33" s="657"/>
      <c r="R33" s="692"/>
      <c r="S33" s="693"/>
      <c r="T33" s="694"/>
      <c r="U33" s="694"/>
      <c r="V33" s="675"/>
      <c r="W33" s="711"/>
      <c r="X33" s="695"/>
      <c r="Y33" s="695"/>
      <c r="Z33" s="695"/>
      <c r="AA33" s="695"/>
      <c r="AB33" s="692"/>
      <c r="AC33" s="693"/>
      <c r="AD33" s="695"/>
      <c r="AE33" s="695"/>
      <c r="AF33" s="411"/>
      <c r="AG33" s="711"/>
      <c r="AH33" s="694"/>
      <c r="AI33" s="657"/>
      <c r="AJ33" s="692"/>
      <c r="AK33" s="711"/>
      <c r="AL33" s="831" t="s">
        <v>596</v>
      </c>
      <c r="AM33" s="831"/>
      <c r="AN33" s="675"/>
      <c r="AO33" s="693"/>
      <c r="AP33" s="694"/>
      <c r="AQ33" s="657"/>
      <c r="AR33" s="694"/>
      <c r="AS33" s="694"/>
      <c r="AT33" s="657"/>
    </row>
    <row r="34" spans="5:46" ht="17.25" customHeight="1" x14ac:dyDescent="0.15">
      <c r="E34"/>
      <c r="F34" s="9"/>
      <c r="G34"/>
      <c r="H34"/>
      <c r="I34" s="9"/>
      <c r="J34" s="828" t="s">
        <v>112</v>
      </c>
      <c r="K34" s="829"/>
      <c r="L34" s="228"/>
      <c r="M34" s="228"/>
      <c r="N34" s="828" t="s">
        <v>115</v>
      </c>
      <c r="O34" s="829"/>
      <c r="P34" s="228"/>
      <c r="Q34" s="228"/>
      <c r="R34" s="828" t="s">
        <v>19</v>
      </c>
      <c r="S34" s="829"/>
      <c r="T34" s="228"/>
      <c r="U34" s="228"/>
      <c r="V34" s="828" t="s">
        <v>113</v>
      </c>
      <c r="W34" s="830"/>
      <c r="X34" s="228"/>
      <c r="Y34" s="228"/>
      <c r="Z34" s="228"/>
      <c r="AA34" s="228"/>
      <c r="AB34" s="828" t="s">
        <v>21</v>
      </c>
      <c r="AC34" s="829"/>
      <c r="AD34" s="228"/>
      <c r="AE34" s="228"/>
      <c r="AF34" s="828" t="s">
        <v>114</v>
      </c>
      <c r="AG34" s="829"/>
      <c r="AH34" s="228"/>
      <c r="AI34" s="228"/>
      <c r="AJ34" s="828" t="s">
        <v>116</v>
      </c>
      <c r="AK34" s="829"/>
      <c r="AL34" s="228"/>
      <c r="AM34" s="228"/>
      <c r="AN34" s="828" t="s">
        <v>20</v>
      </c>
      <c r="AO34" s="829"/>
      <c r="AP34" s="228"/>
      <c r="AR34"/>
      <c r="AS34" s="228"/>
    </row>
    <row r="35" spans="5:46" customFormat="1" ht="17.25" customHeight="1" x14ac:dyDescent="0.15">
      <c r="F35" s="9"/>
      <c r="I35" s="9"/>
      <c r="J35" s="822" t="s">
        <v>464</v>
      </c>
      <c r="K35" s="823"/>
      <c r="L35" s="229"/>
      <c r="M35" s="230"/>
      <c r="N35" s="822" t="s">
        <v>196</v>
      </c>
      <c r="O35" s="823"/>
      <c r="P35" s="229"/>
      <c r="Q35" s="230"/>
      <c r="R35" s="822" t="s">
        <v>465</v>
      </c>
      <c r="S35" s="823"/>
      <c r="T35" s="229"/>
      <c r="U35" s="230"/>
      <c r="V35" s="822" t="s">
        <v>468</v>
      </c>
      <c r="W35" s="823"/>
      <c r="X35" s="231"/>
      <c r="Y35" s="230"/>
      <c r="Z35" s="230"/>
      <c r="AA35" s="230"/>
      <c r="AB35" s="822" t="s">
        <v>467</v>
      </c>
      <c r="AC35" s="823"/>
      <c r="AD35" s="229"/>
      <c r="AE35" s="230"/>
      <c r="AF35" s="822" t="s">
        <v>469</v>
      </c>
      <c r="AG35" s="823"/>
      <c r="AH35" s="229"/>
      <c r="AI35" s="230"/>
      <c r="AJ35" s="822" t="s">
        <v>202</v>
      </c>
      <c r="AK35" s="823"/>
      <c r="AL35" s="229"/>
      <c r="AM35" s="230"/>
      <c r="AN35" s="822" t="s">
        <v>466</v>
      </c>
      <c r="AO35" s="823"/>
      <c r="AP35" s="230"/>
      <c r="AS35" s="230"/>
    </row>
    <row r="36" spans="5:46" ht="19.5" customHeight="1" x14ac:dyDescent="0.15">
      <c r="E36"/>
      <c r="F36" s="9"/>
      <c r="G36"/>
      <c r="H36"/>
      <c r="I36" s="9"/>
      <c r="J36" s="824"/>
      <c r="K36" s="825"/>
      <c r="L36" s="229"/>
      <c r="M36" s="230"/>
      <c r="N36" s="824"/>
      <c r="O36" s="825"/>
      <c r="P36" s="229"/>
      <c r="Q36" s="230"/>
      <c r="R36" s="824"/>
      <c r="S36" s="825"/>
      <c r="T36" s="229"/>
      <c r="U36" s="230"/>
      <c r="V36" s="824"/>
      <c r="W36" s="825"/>
      <c r="X36" s="231"/>
      <c r="Y36" s="230"/>
      <c r="Z36" s="230"/>
      <c r="AA36" s="230"/>
      <c r="AB36" s="824"/>
      <c r="AC36" s="825"/>
      <c r="AD36" s="229"/>
      <c r="AE36" s="230"/>
      <c r="AF36" s="824"/>
      <c r="AG36" s="825"/>
      <c r="AH36" s="229"/>
      <c r="AI36" s="230"/>
      <c r="AJ36" s="824"/>
      <c r="AK36" s="825"/>
      <c r="AL36" s="229"/>
      <c r="AM36" s="230"/>
      <c r="AN36" s="824"/>
      <c r="AO36" s="825"/>
      <c r="AP36" s="230"/>
      <c r="AR36"/>
      <c r="AS36" s="230"/>
    </row>
    <row r="37" spans="5:46" ht="19.5" customHeight="1" x14ac:dyDescent="0.15">
      <c r="E37"/>
      <c r="F37" s="9"/>
      <c r="G37"/>
      <c r="H37"/>
      <c r="I37" s="9"/>
      <c r="J37" s="824"/>
      <c r="K37" s="825"/>
      <c r="L37" s="229"/>
      <c r="M37" s="230"/>
      <c r="N37" s="824"/>
      <c r="O37" s="825"/>
      <c r="P37" s="229"/>
      <c r="Q37" s="230"/>
      <c r="R37" s="824"/>
      <c r="S37" s="825"/>
      <c r="T37" s="229"/>
      <c r="U37" s="230"/>
      <c r="V37" s="824"/>
      <c r="W37" s="825"/>
      <c r="X37" s="231"/>
      <c r="Y37" s="230"/>
      <c r="Z37" s="230"/>
      <c r="AA37" s="230"/>
      <c r="AB37" s="824"/>
      <c r="AC37" s="825"/>
      <c r="AD37" s="229"/>
      <c r="AE37" s="230"/>
      <c r="AF37" s="824"/>
      <c r="AG37" s="825"/>
      <c r="AH37" s="229"/>
      <c r="AI37" s="230"/>
      <c r="AJ37" s="824"/>
      <c r="AK37" s="825"/>
      <c r="AL37" s="229"/>
      <c r="AM37" s="230"/>
      <c r="AN37" s="824"/>
      <c r="AO37" s="825"/>
      <c r="AP37" s="230"/>
      <c r="AR37"/>
      <c r="AS37" s="230"/>
    </row>
    <row r="38" spans="5:46" ht="19.5" customHeight="1" x14ac:dyDescent="0.15">
      <c r="E38"/>
      <c r="F38" s="9"/>
      <c r="G38"/>
      <c r="H38"/>
      <c r="I38" s="9"/>
      <c r="J38" s="824"/>
      <c r="K38" s="825"/>
      <c r="L38" s="229"/>
      <c r="M38" s="230"/>
      <c r="N38" s="824"/>
      <c r="O38" s="825"/>
      <c r="P38" s="229"/>
      <c r="Q38" s="230"/>
      <c r="R38" s="824"/>
      <c r="S38" s="825"/>
      <c r="T38" s="229"/>
      <c r="U38" s="230"/>
      <c r="V38" s="824"/>
      <c r="W38" s="825"/>
      <c r="X38" s="231"/>
      <c r="Y38" s="230"/>
      <c r="Z38" s="230"/>
      <c r="AA38" s="230"/>
      <c r="AB38" s="824"/>
      <c r="AC38" s="825"/>
      <c r="AD38" s="229"/>
      <c r="AE38" s="230"/>
      <c r="AF38" s="824"/>
      <c r="AG38" s="825"/>
      <c r="AH38" s="229"/>
      <c r="AI38" s="230"/>
      <c r="AJ38" s="824"/>
      <c r="AK38" s="825"/>
      <c r="AL38" s="229"/>
      <c r="AM38" s="230"/>
      <c r="AN38" s="824"/>
      <c r="AO38" s="825"/>
      <c r="AP38" s="230"/>
      <c r="AR38"/>
      <c r="AS38" s="230"/>
    </row>
    <row r="39" spans="5:46" ht="19.5" customHeight="1" x14ac:dyDescent="0.15">
      <c r="E39"/>
      <c r="F39" s="9"/>
      <c r="G39"/>
      <c r="H39"/>
      <c r="I39" s="9"/>
      <c r="J39" s="824"/>
      <c r="K39" s="825"/>
      <c r="L39" s="229"/>
      <c r="M39" s="230"/>
      <c r="N39" s="824"/>
      <c r="O39" s="825"/>
      <c r="P39" s="229"/>
      <c r="Q39" s="230"/>
      <c r="R39" s="824"/>
      <c r="S39" s="825"/>
      <c r="T39" s="229"/>
      <c r="U39" s="230"/>
      <c r="V39" s="824"/>
      <c r="W39" s="825"/>
      <c r="X39" s="231"/>
      <c r="Y39" s="230"/>
      <c r="Z39" s="230"/>
      <c r="AA39" s="230"/>
      <c r="AB39" s="824"/>
      <c r="AC39" s="825"/>
      <c r="AD39" s="229"/>
      <c r="AE39" s="230"/>
      <c r="AF39" s="824"/>
      <c r="AG39" s="825"/>
      <c r="AH39" s="229"/>
      <c r="AI39" s="230"/>
      <c r="AJ39" s="824"/>
      <c r="AK39" s="825"/>
      <c r="AL39" s="229"/>
      <c r="AM39" s="230"/>
      <c r="AN39" s="824"/>
      <c r="AO39" s="825"/>
      <c r="AP39" s="230"/>
      <c r="AR39"/>
      <c r="AS39" s="230"/>
    </row>
    <row r="40" spans="5:46" ht="19.5" customHeight="1" x14ac:dyDescent="0.15">
      <c r="E40"/>
      <c r="F40" s="9"/>
      <c r="G40"/>
      <c r="H40"/>
      <c r="I40" s="9"/>
      <c r="J40" s="824"/>
      <c r="K40" s="825"/>
      <c r="L40" s="229"/>
      <c r="M40" s="230"/>
      <c r="N40" s="824"/>
      <c r="O40" s="825"/>
      <c r="P40" s="229"/>
      <c r="Q40" s="230"/>
      <c r="R40" s="824"/>
      <c r="S40" s="825"/>
      <c r="T40" s="229"/>
      <c r="U40" s="230"/>
      <c r="V40" s="824"/>
      <c r="W40" s="825"/>
      <c r="X40" s="231"/>
      <c r="Y40" s="230"/>
      <c r="Z40" s="230"/>
      <c r="AA40" s="230"/>
      <c r="AB40" s="824"/>
      <c r="AC40" s="825"/>
      <c r="AD40" s="229"/>
      <c r="AE40" s="230"/>
      <c r="AF40" s="824"/>
      <c r="AG40" s="825"/>
      <c r="AH40" s="229"/>
      <c r="AI40" s="230"/>
      <c r="AJ40" s="824"/>
      <c r="AK40" s="825"/>
      <c r="AL40" s="229"/>
      <c r="AM40" s="230"/>
      <c r="AN40" s="824"/>
      <c r="AO40" s="825"/>
      <c r="AP40" s="230"/>
      <c r="AR40"/>
      <c r="AS40" s="230"/>
    </row>
    <row r="41" spans="5:46" ht="19.5" customHeight="1" x14ac:dyDescent="0.15">
      <c r="E41"/>
      <c r="F41" s="9"/>
      <c r="G41"/>
      <c r="H41"/>
      <c r="I41" s="9"/>
      <c r="J41" s="824"/>
      <c r="K41" s="825"/>
      <c r="L41" s="229"/>
      <c r="M41" s="230"/>
      <c r="N41" s="824"/>
      <c r="O41" s="825"/>
      <c r="P41" s="229"/>
      <c r="Q41" s="230"/>
      <c r="R41" s="824"/>
      <c r="S41" s="825"/>
      <c r="T41" s="229"/>
      <c r="U41" s="230"/>
      <c r="V41" s="824"/>
      <c r="W41" s="825"/>
      <c r="X41" s="231"/>
      <c r="Y41" s="230"/>
      <c r="Z41" s="230"/>
      <c r="AA41" s="230"/>
      <c r="AB41" s="824"/>
      <c r="AC41" s="825"/>
      <c r="AD41" s="229"/>
      <c r="AE41" s="230"/>
      <c r="AF41" s="824"/>
      <c r="AG41" s="825"/>
      <c r="AH41" s="229"/>
      <c r="AI41" s="230"/>
      <c r="AJ41" s="824"/>
      <c r="AK41" s="825"/>
      <c r="AL41" s="229"/>
      <c r="AM41" s="230"/>
      <c r="AN41" s="824"/>
      <c r="AO41" s="825"/>
      <c r="AP41" s="230"/>
      <c r="AR41"/>
      <c r="AS41" s="230"/>
    </row>
    <row r="42" spans="5:46" ht="19.5" customHeight="1" x14ac:dyDescent="0.15">
      <c r="E42"/>
      <c r="F42" s="9"/>
      <c r="G42"/>
      <c r="H42"/>
      <c r="I42" s="9"/>
      <c r="J42" s="824"/>
      <c r="K42" s="825"/>
      <c r="L42" s="229"/>
      <c r="M42" s="230"/>
      <c r="N42" s="824"/>
      <c r="O42" s="825"/>
      <c r="P42" s="229"/>
      <c r="Q42" s="230"/>
      <c r="R42" s="824"/>
      <c r="S42" s="825"/>
      <c r="T42" s="229"/>
      <c r="U42" s="230"/>
      <c r="V42" s="824"/>
      <c r="W42" s="825"/>
      <c r="X42" s="231"/>
      <c r="Y42" s="230"/>
      <c r="Z42" s="230"/>
      <c r="AA42" s="230"/>
      <c r="AB42" s="824"/>
      <c r="AC42" s="825"/>
      <c r="AD42" s="229"/>
      <c r="AE42" s="230"/>
      <c r="AF42" s="824"/>
      <c r="AG42" s="825"/>
      <c r="AH42" s="229"/>
      <c r="AI42" s="230"/>
      <c r="AJ42" s="824"/>
      <c r="AK42" s="825"/>
      <c r="AL42" s="229"/>
      <c r="AM42" s="230"/>
      <c r="AN42" s="824"/>
      <c r="AO42" s="825"/>
      <c r="AP42" s="230"/>
      <c r="AR42"/>
      <c r="AS42" s="230"/>
    </row>
    <row r="43" spans="5:46" ht="19.5" customHeight="1" x14ac:dyDescent="0.15">
      <c r="E43"/>
      <c r="F43" s="9"/>
      <c r="G43"/>
      <c r="H43"/>
      <c r="I43" s="9"/>
      <c r="J43" s="826"/>
      <c r="K43" s="827"/>
      <c r="L43" s="229"/>
      <c r="M43" s="230"/>
      <c r="N43" s="826"/>
      <c r="O43" s="827"/>
      <c r="P43" s="229"/>
      <c r="Q43" s="230"/>
      <c r="R43" s="826"/>
      <c r="S43" s="827"/>
      <c r="T43" s="229"/>
      <c r="U43" s="230"/>
      <c r="V43" s="826"/>
      <c r="W43" s="827"/>
      <c r="X43" s="231"/>
      <c r="Y43" s="232"/>
      <c r="Z43" s="232"/>
      <c r="AA43" s="232"/>
      <c r="AB43" s="826"/>
      <c r="AC43" s="827"/>
      <c r="AD43" s="229"/>
      <c r="AE43" s="230"/>
      <c r="AF43" s="826"/>
      <c r="AG43" s="827"/>
      <c r="AH43" s="229"/>
      <c r="AI43" s="230"/>
      <c r="AJ43" s="826"/>
      <c r="AK43" s="827"/>
      <c r="AL43" s="229"/>
      <c r="AM43" s="230"/>
      <c r="AN43" s="826"/>
      <c r="AO43" s="827"/>
      <c r="AP43" s="230"/>
      <c r="AR43"/>
      <c r="AS43" s="230"/>
    </row>
    <row r="44" spans="5:46" ht="19.5" customHeight="1" x14ac:dyDescent="0.15">
      <c r="E44"/>
      <c r="F44" s="9"/>
      <c r="H44"/>
      <c r="I44" s="9"/>
    </row>
  </sheetData>
  <mergeCells count="88">
    <mergeCell ref="AL33:AM33"/>
    <mergeCell ref="P31:Q31"/>
    <mergeCell ref="Y29:Z29"/>
    <mergeCell ref="AJ34:AK34"/>
    <mergeCell ref="AN34:AO34"/>
    <mergeCell ref="AF35:AG43"/>
    <mergeCell ref="AJ35:AK43"/>
    <mergeCell ref="AN35:AO43"/>
    <mergeCell ref="J34:K34"/>
    <mergeCell ref="N34:O34"/>
    <mergeCell ref="R34:S34"/>
    <mergeCell ref="V34:W34"/>
    <mergeCell ref="AB34:AC34"/>
    <mergeCell ref="AF34:AG34"/>
    <mergeCell ref="J35:K43"/>
    <mergeCell ref="N35:O43"/>
    <mergeCell ref="R35:S43"/>
    <mergeCell ref="V35:W43"/>
    <mergeCell ref="AB35:AC43"/>
    <mergeCell ref="BC27:BD27"/>
    <mergeCell ref="Y28:Z28"/>
    <mergeCell ref="P30:Q30"/>
    <mergeCell ref="AH30:AI30"/>
    <mergeCell ref="L32:M32"/>
    <mergeCell ref="T32:U32"/>
    <mergeCell ref="AD32:AE32"/>
    <mergeCell ref="AL32:AM32"/>
    <mergeCell ref="AM18:AO18"/>
    <mergeCell ref="AP18:AU18"/>
    <mergeCell ref="AV18:AW18"/>
    <mergeCell ref="V21:AC22"/>
    <mergeCell ref="Y25:Z25"/>
    <mergeCell ref="AD18:AF18"/>
    <mergeCell ref="AG18:AI18"/>
    <mergeCell ref="X26:AA26"/>
    <mergeCell ref="B15:D15"/>
    <mergeCell ref="N15:P15"/>
    <mergeCell ref="B16:D16"/>
    <mergeCell ref="Q16:S16"/>
    <mergeCell ref="AP9:AR9"/>
    <mergeCell ref="B11:D11"/>
    <mergeCell ref="E11:G11"/>
    <mergeCell ref="H11:J11"/>
    <mergeCell ref="K11:M11"/>
    <mergeCell ref="N11:P11"/>
    <mergeCell ref="Q11:S11"/>
    <mergeCell ref="B9:D9"/>
    <mergeCell ref="Q9:S9"/>
    <mergeCell ref="AA9:AC9"/>
    <mergeCell ref="AD11:AF11"/>
    <mergeCell ref="B8:D8"/>
    <mergeCell ref="N8:P8"/>
    <mergeCell ref="AA8:AC8"/>
    <mergeCell ref="AM8:AO8"/>
    <mergeCell ref="K14:M14"/>
    <mergeCell ref="B12:D12"/>
    <mergeCell ref="E12:G12"/>
    <mergeCell ref="B13:D13"/>
    <mergeCell ref="H13:J13"/>
    <mergeCell ref="B14:D14"/>
    <mergeCell ref="AD12:AF12"/>
    <mergeCell ref="AD13:AF13"/>
    <mergeCell ref="AD14:AF14"/>
    <mergeCell ref="AG6:AI6"/>
    <mergeCell ref="B7:D7"/>
    <mergeCell ref="K7:M7"/>
    <mergeCell ref="AA7:AC7"/>
    <mergeCell ref="AJ7:AL7"/>
    <mergeCell ref="B5:D5"/>
    <mergeCell ref="E5:G5"/>
    <mergeCell ref="AA5:AC5"/>
    <mergeCell ref="AD5:AF5"/>
    <mergeCell ref="B6:D6"/>
    <mergeCell ref="H6:J6"/>
    <mergeCell ref="AA6:AC6"/>
    <mergeCell ref="A1:AX1"/>
    <mergeCell ref="B4:D4"/>
    <mergeCell ref="E4:G4"/>
    <mergeCell ref="H4:J4"/>
    <mergeCell ref="K4:M4"/>
    <mergeCell ref="N4:P4"/>
    <mergeCell ref="Q4:S4"/>
    <mergeCell ref="AA4:AC4"/>
    <mergeCell ref="AD4:AF4"/>
    <mergeCell ref="AG4:AI4"/>
    <mergeCell ref="AJ4:AL4"/>
    <mergeCell ref="AM4:AO4"/>
    <mergeCell ref="AP4:AR4"/>
  </mergeCells>
  <phoneticPr fontId="2"/>
  <printOptions horizontalCentered="1"/>
  <pageMargins left="0.15748031496062992" right="0.15748031496062992" top="0.98425196850393704" bottom="0.98425196850393704" header="0.51181102362204722" footer="0.51181102362204722"/>
  <pageSetup paperSize="9" scale="63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56"/>
  <sheetViews>
    <sheetView showGridLines="0" view="pageBreakPreview" topLeftCell="A131" zoomScale="80" zoomScaleNormal="100" zoomScaleSheetLayoutView="80" workbookViewId="0">
      <selection activeCell="H137" sqref="H137"/>
    </sheetView>
  </sheetViews>
  <sheetFormatPr defaultRowHeight="18" customHeight="1" x14ac:dyDescent="0.15"/>
  <cols>
    <col min="1" max="1" width="19.375" style="249" customWidth="1"/>
    <col min="2" max="2" width="4.625" style="249" customWidth="1"/>
    <col min="3" max="3" width="11.75" style="249" customWidth="1"/>
    <col min="4" max="4" width="9.125" style="249" customWidth="1"/>
    <col min="5" max="5" width="19" style="249" customWidth="1"/>
    <col min="6" max="8" width="4.625" style="249" customWidth="1"/>
    <col min="9" max="9" width="18.625" style="249" customWidth="1"/>
    <col min="10" max="10" width="11.75" style="249" customWidth="1"/>
    <col min="11" max="11" width="15.125" style="248" customWidth="1"/>
    <col min="12" max="12" width="3" style="249" customWidth="1"/>
    <col min="13" max="13" width="9" style="249"/>
    <col min="14" max="14" width="13.25" style="249" customWidth="1"/>
    <col min="15" max="17" width="9" style="249"/>
    <col min="18" max="18" width="16.625" style="249" customWidth="1"/>
    <col min="19" max="234" width="9" style="249"/>
    <col min="235" max="235" width="2" style="249" customWidth="1"/>
    <col min="236" max="236" width="7.75" style="249" customWidth="1"/>
    <col min="237" max="237" width="13.25" style="249" customWidth="1"/>
    <col min="238" max="258" width="4.625" style="249" customWidth="1"/>
    <col min="259" max="259" width="9" style="249"/>
    <col min="260" max="260" width="3" style="249" customWidth="1"/>
    <col min="261" max="490" width="9" style="249"/>
    <col min="491" max="491" width="2" style="249" customWidth="1"/>
    <col min="492" max="492" width="7.75" style="249" customWidth="1"/>
    <col min="493" max="493" width="13.25" style="249" customWidth="1"/>
    <col min="494" max="514" width="4.625" style="249" customWidth="1"/>
    <col min="515" max="515" width="9" style="249"/>
    <col min="516" max="516" width="3" style="249" customWidth="1"/>
    <col min="517" max="746" width="9" style="249"/>
    <col min="747" max="747" width="2" style="249" customWidth="1"/>
    <col min="748" max="748" width="7.75" style="249" customWidth="1"/>
    <col min="749" max="749" width="13.25" style="249" customWidth="1"/>
    <col min="750" max="770" width="4.625" style="249" customWidth="1"/>
    <col min="771" max="771" width="9" style="249"/>
    <col min="772" max="772" width="3" style="249" customWidth="1"/>
    <col min="773" max="1002" width="9" style="249"/>
    <col min="1003" max="1003" width="2" style="249" customWidth="1"/>
    <col min="1004" max="1004" width="7.75" style="249" customWidth="1"/>
    <col min="1005" max="1005" width="13.25" style="249" customWidth="1"/>
    <col min="1006" max="1026" width="4.625" style="249" customWidth="1"/>
    <col min="1027" max="1027" width="9" style="249"/>
    <col min="1028" max="1028" width="3" style="249" customWidth="1"/>
    <col min="1029" max="1258" width="9" style="249"/>
    <col min="1259" max="1259" width="2" style="249" customWidth="1"/>
    <col min="1260" max="1260" width="7.75" style="249" customWidth="1"/>
    <col min="1261" max="1261" width="13.25" style="249" customWidth="1"/>
    <col min="1262" max="1282" width="4.625" style="249" customWidth="1"/>
    <col min="1283" max="1283" width="9" style="249"/>
    <col min="1284" max="1284" width="3" style="249" customWidth="1"/>
    <col min="1285" max="1514" width="9" style="249"/>
    <col min="1515" max="1515" width="2" style="249" customWidth="1"/>
    <col min="1516" max="1516" width="7.75" style="249" customWidth="1"/>
    <col min="1517" max="1517" width="13.25" style="249" customWidth="1"/>
    <col min="1518" max="1538" width="4.625" style="249" customWidth="1"/>
    <col min="1539" max="1539" width="9" style="249"/>
    <col min="1540" max="1540" width="3" style="249" customWidth="1"/>
    <col min="1541" max="1770" width="9" style="249"/>
    <col min="1771" max="1771" width="2" style="249" customWidth="1"/>
    <col min="1772" max="1772" width="7.75" style="249" customWidth="1"/>
    <col min="1773" max="1773" width="13.25" style="249" customWidth="1"/>
    <col min="1774" max="1794" width="4.625" style="249" customWidth="1"/>
    <col min="1795" max="1795" width="9" style="249"/>
    <col min="1796" max="1796" width="3" style="249" customWidth="1"/>
    <col min="1797" max="2026" width="9" style="249"/>
    <col min="2027" max="2027" width="2" style="249" customWidth="1"/>
    <col min="2028" max="2028" width="7.75" style="249" customWidth="1"/>
    <col min="2029" max="2029" width="13.25" style="249" customWidth="1"/>
    <col min="2030" max="2050" width="4.625" style="249" customWidth="1"/>
    <col min="2051" max="2051" width="9" style="249"/>
    <col min="2052" max="2052" width="3" style="249" customWidth="1"/>
    <col min="2053" max="2282" width="9" style="249"/>
    <col min="2283" max="2283" width="2" style="249" customWidth="1"/>
    <col min="2284" max="2284" width="7.75" style="249" customWidth="1"/>
    <col min="2285" max="2285" width="13.25" style="249" customWidth="1"/>
    <col min="2286" max="2306" width="4.625" style="249" customWidth="1"/>
    <col min="2307" max="2307" width="9" style="249"/>
    <col min="2308" max="2308" width="3" style="249" customWidth="1"/>
    <col min="2309" max="2538" width="9" style="249"/>
    <col min="2539" max="2539" width="2" style="249" customWidth="1"/>
    <col min="2540" max="2540" width="7.75" style="249" customWidth="1"/>
    <col min="2541" max="2541" width="13.25" style="249" customWidth="1"/>
    <col min="2542" max="2562" width="4.625" style="249" customWidth="1"/>
    <col min="2563" max="2563" width="9" style="249"/>
    <col min="2564" max="2564" width="3" style="249" customWidth="1"/>
    <col min="2565" max="2794" width="9" style="249"/>
    <col min="2795" max="2795" width="2" style="249" customWidth="1"/>
    <col min="2796" max="2796" width="7.75" style="249" customWidth="1"/>
    <col min="2797" max="2797" width="13.25" style="249" customWidth="1"/>
    <col min="2798" max="2818" width="4.625" style="249" customWidth="1"/>
    <col min="2819" max="2819" width="9" style="249"/>
    <col min="2820" max="2820" width="3" style="249" customWidth="1"/>
    <col min="2821" max="3050" width="9" style="249"/>
    <col min="3051" max="3051" width="2" style="249" customWidth="1"/>
    <col min="3052" max="3052" width="7.75" style="249" customWidth="1"/>
    <col min="3053" max="3053" width="13.25" style="249" customWidth="1"/>
    <col min="3054" max="3074" width="4.625" style="249" customWidth="1"/>
    <col min="3075" max="3075" width="9" style="249"/>
    <col min="3076" max="3076" width="3" style="249" customWidth="1"/>
    <col min="3077" max="3306" width="9" style="249"/>
    <col min="3307" max="3307" width="2" style="249" customWidth="1"/>
    <col min="3308" max="3308" width="7.75" style="249" customWidth="1"/>
    <col min="3309" max="3309" width="13.25" style="249" customWidth="1"/>
    <col min="3310" max="3330" width="4.625" style="249" customWidth="1"/>
    <col min="3331" max="3331" width="9" style="249"/>
    <col min="3332" max="3332" width="3" style="249" customWidth="1"/>
    <col min="3333" max="3562" width="9" style="249"/>
    <col min="3563" max="3563" width="2" style="249" customWidth="1"/>
    <col min="3564" max="3564" width="7.75" style="249" customWidth="1"/>
    <col min="3565" max="3565" width="13.25" style="249" customWidth="1"/>
    <col min="3566" max="3586" width="4.625" style="249" customWidth="1"/>
    <col min="3587" max="3587" width="9" style="249"/>
    <col min="3588" max="3588" width="3" style="249" customWidth="1"/>
    <col min="3589" max="3818" width="9" style="249"/>
    <col min="3819" max="3819" width="2" style="249" customWidth="1"/>
    <col min="3820" max="3820" width="7.75" style="249" customWidth="1"/>
    <col min="3821" max="3821" width="13.25" style="249" customWidth="1"/>
    <col min="3822" max="3842" width="4.625" style="249" customWidth="1"/>
    <col min="3843" max="3843" width="9" style="249"/>
    <col min="3844" max="3844" width="3" style="249" customWidth="1"/>
    <col min="3845" max="4074" width="9" style="249"/>
    <col min="4075" max="4075" width="2" style="249" customWidth="1"/>
    <col min="4076" max="4076" width="7.75" style="249" customWidth="1"/>
    <col min="4077" max="4077" width="13.25" style="249" customWidth="1"/>
    <col min="4078" max="4098" width="4.625" style="249" customWidth="1"/>
    <col min="4099" max="4099" width="9" style="249"/>
    <col min="4100" max="4100" width="3" style="249" customWidth="1"/>
    <col min="4101" max="4330" width="9" style="249"/>
    <col min="4331" max="4331" width="2" style="249" customWidth="1"/>
    <col min="4332" max="4332" width="7.75" style="249" customWidth="1"/>
    <col min="4333" max="4333" width="13.25" style="249" customWidth="1"/>
    <col min="4334" max="4354" width="4.625" style="249" customWidth="1"/>
    <col min="4355" max="4355" width="9" style="249"/>
    <col min="4356" max="4356" width="3" style="249" customWidth="1"/>
    <col min="4357" max="4586" width="9" style="249"/>
    <col min="4587" max="4587" width="2" style="249" customWidth="1"/>
    <col min="4588" max="4588" width="7.75" style="249" customWidth="1"/>
    <col min="4589" max="4589" width="13.25" style="249" customWidth="1"/>
    <col min="4590" max="4610" width="4.625" style="249" customWidth="1"/>
    <col min="4611" max="4611" width="9" style="249"/>
    <col min="4612" max="4612" width="3" style="249" customWidth="1"/>
    <col min="4613" max="4842" width="9" style="249"/>
    <col min="4843" max="4843" width="2" style="249" customWidth="1"/>
    <col min="4844" max="4844" width="7.75" style="249" customWidth="1"/>
    <col min="4845" max="4845" width="13.25" style="249" customWidth="1"/>
    <col min="4846" max="4866" width="4.625" style="249" customWidth="1"/>
    <col min="4867" max="4867" width="9" style="249"/>
    <col min="4868" max="4868" width="3" style="249" customWidth="1"/>
    <col min="4869" max="5098" width="9" style="249"/>
    <col min="5099" max="5099" width="2" style="249" customWidth="1"/>
    <col min="5100" max="5100" width="7.75" style="249" customWidth="1"/>
    <col min="5101" max="5101" width="13.25" style="249" customWidth="1"/>
    <col min="5102" max="5122" width="4.625" style="249" customWidth="1"/>
    <col min="5123" max="5123" width="9" style="249"/>
    <col min="5124" max="5124" width="3" style="249" customWidth="1"/>
    <col min="5125" max="5354" width="9" style="249"/>
    <col min="5355" max="5355" width="2" style="249" customWidth="1"/>
    <col min="5356" max="5356" width="7.75" style="249" customWidth="1"/>
    <col min="5357" max="5357" width="13.25" style="249" customWidth="1"/>
    <col min="5358" max="5378" width="4.625" style="249" customWidth="1"/>
    <col min="5379" max="5379" width="9" style="249"/>
    <col min="5380" max="5380" width="3" style="249" customWidth="1"/>
    <col min="5381" max="5610" width="9" style="249"/>
    <col min="5611" max="5611" width="2" style="249" customWidth="1"/>
    <col min="5612" max="5612" width="7.75" style="249" customWidth="1"/>
    <col min="5613" max="5613" width="13.25" style="249" customWidth="1"/>
    <col min="5614" max="5634" width="4.625" style="249" customWidth="1"/>
    <col min="5635" max="5635" width="9" style="249"/>
    <col min="5636" max="5636" width="3" style="249" customWidth="1"/>
    <col min="5637" max="5866" width="9" style="249"/>
    <col min="5867" max="5867" width="2" style="249" customWidth="1"/>
    <col min="5868" max="5868" width="7.75" style="249" customWidth="1"/>
    <col min="5869" max="5869" width="13.25" style="249" customWidth="1"/>
    <col min="5870" max="5890" width="4.625" style="249" customWidth="1"/>
    <col min="5891" max="5891" width="9" style="249"/>
    <col min="5892" max="5892" width="3" style="249" customWidth="1"/>
    <col min="5893" max="6122" width="9" style="249"/>
    <col min="6123" max="6123" width="2" style="249" customWidth="1"/>
    <col min="6124" max="6124" width="7.75" style="249" customWidth="1"/>
    <col min="6125" max="6125" width="13.25" style="249" customWidth="1"/>
    <col min="6126" max="6146" width="4.625" style="249" customWidth="1"/>
    <col min="6147" max="6147" width="9" style="249"/>
    <col min="6148" max="6148" width="3" style="249" customWidth="1"/>
    <col min="6149" max="6378" width="9" style="249"/>
    <col min="6379" max="6379" width="2" style="249" customWidth="1"/>
    <col min="6380" max="6380" width="7.75" style="249" customWidth="1"/>
    <col min="6381" max="6381" width="13.25" style="249" customWidth="1"/>
    <col min="6382" max="6402" width="4.625" style="249" customWidth="1"/>
    <col min="6403" max="6403" width="9" style="249"/>
    <col min="6404" max="6404" width="3" style="249" customWidth="1"/>
    <col min="6405" max="6634" width="9" style="249"/>
    <col min="6635" max="6635" width="2" style="249" customWidth="1"/>
    <col min="6636" max="6636" width="7.75" style="249" customWidth="1"/>
    <col min="6637" max="6637" width="13.25" style="249" customWidth="1"/>
    <col min="6638" max="6658" width="4.625" style="249" customWidth="1"/>
    <col min="6659" max="6659" width="9" style="249"/>
    <col min="6660" max="6660" width="3" style="249" customWidth="1"/>
    <col min="6661" max="6890" width="9" style="249"/>
    <col min="6891" max="6891" width="2" style="249" customWidth="1"/>
    <col min="6892" max="6892" width="7.75" style="249" customWidth="1"/>
    <col min="6893" max="6893" width="13.25" style="249" customWidth="1"/>
    <col min="6894" max="6914" width="4.625" style="249" customWidth="1"/>
    <col min="6915" max="6915" width="9" style="249"/>
    <col min="6916" max="6916" width="3" style="249" customWidth="1"/>
    <col min="6917" max="7146" width="9" style="249"/>
    <col min="7147" max="7147" width="2" style="249" customWidth="1"/>
    <col min="7148" max="7148" width="7.75" style="249" customWidth="1"/>
    <col min="7149" max="7149" width="13.25" style="249" customWidth="1"/>
    <col min="7150" max="7170" width="4.625" style="249" customWidth="1"/>
    <col min="7171" max="7171" width="9" style="249"/>
    <col min="7172" max="7172" width="3" style="249" customWidth="1"/>
    <col min="7173" max="7402" width="9" style="249"/>
    <col min="7403" max="7403" width="2" style="249" customWidth="1"/>
    <col min="7404" max="7404" width="7.75" style="249" customWidth="1"/>
    <col min="7405" max="7405" width="13.25" style="249" customWidth="1"/>
    <col min="7406" max="7426" width="4.625" style="249" customWidth="1"/>
    <col min="7427" max="7427" width="9" style="249"/>
    <col min="7428" max="7428" width="3" style="249" customWidth="1"/>
    <col min="7429" max="7658" width="9" style="249"/>
    <col min="7659" max="7659" width="2" style="249" customWidth="1"/>
    <col min="7660" max="7660" width="7.75" style="249" customWidth="1"/>
    <col min="7661" max="7661" width="13.25" style="249" customWidth="1"/>
    <col min="7662" max="7682" width="4.625" style="249" customWidth="1"/>
    <col min="7683" max="7683" width="9" style="249"/>
    <col min="7684" max="7684" width="3" style="249" customWidth="1"/>
    <col min="7685" max="7914" width="9" style="249"/>
    <col min="7915" max="7915" width="2" style="249" customWidth="1"/>
    <col min="7916" max="7916" width="7.75" style="249" customWidth="1"/>
    <col min="7917" max="7917" width="13.25" style="249" customWidth="1"/>
    <col min="7918" max="7938" width="4.625" style="249" customWidth="1"/>
    <col min="7939" max="7939" width="9" style="249"/>
    <col min="7940" max="7940" width="3" style="249" customWidth="1"/>
    <col min="7941" max="8170" width="9" style="249"/>
    <col min="8171" max="8171" width="2" style="249" customWidth="1"/>
    <col min="8172" max="8172" width="7.75" style="249" customWidth="1"/>
    <col min="8173" max="8173" width="13.25" style="249" customWidth="1"/>
    <col min="8174" max="8194" width="4.625" style="249" customWidth="1"/>
    <col min="8195" max="8195" width="9" style="249"/>
    <col min="8196" max="8196" width="3" style="249" customWidth="1"/>
    <col min="8197" max="8426" width="9" style="249"/>
    <col min="8427" max="8427" width="2" style="249" customWidth="1"/>
    <col min="8428" max="8428" width="7.75" style="249" customWidth="1"/>
    <col min="8429" max="8429" width="13.25" style="249" customWidth="1"/>
    <col min="8430" max="8450" width="4.625" style="249" customWidth="1"/>
    <col min="8451" max="8451" width="9" style="249"/>
    <col min="8452" max="8452" width="3" style="249" customWidth="1"/>
    <col min="8453" max="8682" width="9" style="249"/>
    <col min="8683" max="8683" width="2" style="249" customWidth="1"/>
    <col min="8684" max="8684" width="7.75" style="249" customWidth="1"/>
    <col min="8685" max="8685" width="13.25" style="249" customWidth="1"/>
    <col min="8686" max="8706" width="4.625" style="249" customWidth="1"/>
    <col min="8707" max="8707" width="9" style="249"/>
    <col min="8708" max="8708" width="3" style="249" customWidth="1"/>
    <col min="8709" max="8938" width="9" style="249"/>
    <col min="8939" max="8939" width="2" style="249" customWidth="1"/>
    <col min="8940" max="8940" width="7.75" style="249" customWidth="1"/>
    <col min="8941" max="8941" width="13.25" style="249" customWidth="1"/>
    <col min="8942" max="8962" width="4.625" style="249" customWidth="1"/>
    <col min="8963" max="8963" width="9" style="249"/>
    <col min="8964" max="8964" width="3" style="249" customWidth="1"/>
    <col min="8965" max="9194" width="9" style="249"/>
    <col min="9195" max="9195" width="2" style="249" customWidth="1"/>
    <col min="9196" max="9196" width="7.75" style="249" customWidth="1"/>
    <col min="9197" max="9197" width="13.25" style="249" customWidth="1"/>
    <col min="9198" max="9218" width="4.625" style="249" customWidth="1"/>
    <col min="9219" max="9219" width="9" style="249"/>
    <col min="9220" max="9220" width="3" style="249" customWidth="1"/>
    <col min="9221" max="9450" width="9" style="249"/>
    <col min="9451" max="9451" width="2" style="249" customWidth="1"/>
    <col min="9452" max="9452" width="7.75" style="249" customWidth="1"/>
    <col min="9453" max="9453" width="13.25" style="249" customWidth="1"/>
    <col min="9454" max="9474" width="4.625" style="249" customWidth="1"/>
    <col min="9475" max="9475" width="9" style="249"/>
    <col min="9476" max="9476" width="3" style="249" customWidth="1"/>
    <col min="9477" max="9706" width="9" style="249"/>
    <col min="9707" max="9707" width="2" style="249" customWidth="1"/>
    <col min="9708" max="9708" width="7.75" style="249" customWidth="1"/>
    <col min="9709" max="9709" width="13.25" style="249" customWidth="1"/>
    <col min="9710" max="9730" width="4.625" style="249" customWidth="1"/>
    <col min="9731" max="9731" width="9" style="249"/>
    <col min="9732" max="9732" width="3" style="249" customWidth="1"/>
    <col min="9733" max="9962" width="9" style="249"/>
    <col min="9963" max="9963" width="2" style="249" customWidth="1"/>
    <col min="9964" max="9964" width="7.75" style="249" customWidth="1"/>
    <col min="9965" max="9965" width="13.25" style="249" customWidth="1"/>
    <col min="9966" max="9986" width="4.625" style="249" customWidth="1"/>
    <col min="9987" max="9987" width="9" style="249"/>
    <col min="9988" max="9988" width="3" style="249" customWidth="1"/>
    <col min="9989" max="10218" width="9" style="249"/>
    <col min="10219" max="10219" width="2" style="249" customWidth="1"/>
    <col min="10220" max="10220" width="7.75" style="249" customWidth="1"/>
    <col min="10221" max="10221" width="13.25" style="249" customWidth="1"/>
    <col min="10222" max="10242" width="4.625" style="249" customWidth="1"/>
    <col min="10243" max="10243" width="9" style="249"/>
    <col min="10244" max="10244" width="3" style="249" customWidth="1"/>
    <col min="10245" max="10474" width="9" style="249"/>
    <col min="10475" max="10475" width="2" style="249" customWidth="1"/>
    <col min="10476" max="10476" width="7.75" style="249" customWidth="1"/>
    <col min="10477" max="10477" width="13.25" style="249" customWidth="1"/>
    <col min="10478" max="10498" width="4.625" style="249" customWidth="1"/>
    <col min="10499" max="10499" width="9" style="249"/>
    <col min="10500" max="10500" width="3" style="249" customWidth="1"/>
    <col min="10501" max="10730" width="9" style="249"/>
    <col min="10731" max="10731" width="2" style="249" customWidth="1"/>
    <col min="10732" max="10732" width="7.75" style="249" customWidth="1"/>
    <col min="10733" max="10733" width="13.25" style="249" customWidth="1"/>
    <col min="10734" max="10754" width="4.625" style="249" customWidth="1"/>
    <col min="10755" max="10755" width="9" style="249"/>
    <col min="10756" max="10756" width="3" style="249" customWidth="1"/>
    <col min="10757" max="10986" width="9" style="249"/>
    <col min="10987" max="10987" width="2" style="249" customWidth="1"/>
    <col min="10988" max="10988" width="7.75" style="249" customWidth="1"/>
    <col min="10989" max="10989" width="13.25" style="249" customWidth="1"/>
    <col min="10990" max="11010" width="4.625" style="249" customWidth="1"/>
    <col min="11011" max="11011" width="9" style="249"/>
    <col min="11012" max="11012" width="3" style="249" customWidth="1"/>
    <col min="11013" max="11242" width="9" style="249"/>
    <col min="11243" max="11243" width="2" style="249" customWidth="1"/>
    <col min="11244" max="11244" width="7.75" style="249" customWidth="1"/>
    <col min="11245" max="11245" width="13.25" style="249" customWidth="1"/>
    <col min="11246" max="11266" width="4.625" style="249" customWidth="1"/>
    <col min="11267" max="11267" width="9" style="249"/>
    <col min="11268" max="11268" width="3" style="249" customWidth="1"/>
    <col min="11269" max="11498" width="9" style="249"/>
    <col min="11499" max="11499" width="2" style="249" customWidth="1"/>
    <col min="11500" max="11500" width="7.75" style="249" customWidth="1"/>
    <col min="11501" max="11501" width="13.25" style="249" customWidth="1"/>
    <col min="11502" max="11522" width="4.625" style="249" customWidth="1"/>
    <col min="11523" max="11523" width="9" style="249"/>
    <col min="11524" max="11524" width="3" style="249" customWidth="1"/>
    <col min="11525" max="11754" width="9" style="249"/>
    <col min="11755" max="11755" width="2" style="249" customWidth="1"/>
    <col min="11756" max="11756" width="7.75" style="249" customWidth="1"/>
    <col min="11757" max="11757" width="13.25" style="249" customWidth="1"/>
    <col min="11758" max="11778" width="4.625" style="249" customWidth="1"/>
    <col min="11779" max="11779" width="9" style="249"/>
    <col min="11780" max="11780" width="3" style="249" customWidth="1"/>
    <col min="11781" max="12010" width="9" style="249"/>
    <col min="12011" max="12011" width="2" style="249" customWidth="1"/>
    <col min="12012" max="12012" width="7.75" style="249" customWidth="1"/>
    <col min="12013" max="12013" width="13.25" style="249" customWidth="1"/>
    <col min="12014" max="12034" width="4.625" style="249" customWidth="1"/>
    <col min="12035" max="12035" width="9" style="249"/>
    <col min="12036" max="12036" width="3" style="249" customWidth="1"/>
    <col min="12037" max="12266" width="9" style="249"/>
    <col min="12267" max="12267" width="2" style="249" customWidth="1"/>
    <col min="12268" max="12268" width="7.75" style="249" customWidth="1"/>
    <col min="12269" max="12269" width="13.25" style="249" customWidth="1"/>
    <col min="12270" max="12290" width="4.625" style="249" customWidth="1"/>
    <col min="12291" max="12291" width="9" style="249"/>
    <col min="12292" max="12292" width="3" style="249" customWidth="1"/>
    <col min="12293" max="12522" width="9" style="249"/>
    <col min="12523" max="12523" width="2" style="249" customWidth="1"/>
    <col min="12524" max="12524" width="7.75" style="249" customWidth="1"/>
    <col min="12525" max="12525" width="13.25" style="249" customWidth="1"/>
    <col min="12526" max="12546" width="4.625" style="249" customWidth="1"/>
    <col min="12547" max="12547" width="9" style="249"/>
    <col min="12548" max="12548" width="3" style="249" customWidth="1"/>
    <col min="12549" max="12778" width="9" style="249"/>
    <col min="12779" max="12779" width="2" style="249" customWidth="1"/>
    <col min="12780" max="12780" width="7.75" style="249" customWidth="1"/>
    <col min="12781" max="12781" width="13.25" style="249" customWidth="1"/>
    <col min="12782" max="12802" width="4.625" style="249" customWidth="1"/>
    <col min="12803" max="12803" width="9" style="249"/>
    <col min="12804" max="12804" width="3" style="249" customWidth="1"/>
    <col min="12805" max="13034" width="9" style="249"/>
    <col min="13035" max="13035" width="2" style="249" customWidth="1"/>
    <col min="13036" max="13036" width="7.75" style="249" customWidth="1"/>
    <col min="13037" max="13037" width="13.25" style="249" customWidth="1"/>
    <col min="13038" max="13058" width="4.625" style="249" customWidth="1"/>
    <col min="13059" max="13059" width="9" style="249"/>
    <col min="13060" max="13060" width="3" style="249" customWidth="1"/>
    <col min="13061" max="13290" width="9" style="249"/>
    <col min="13291" max="13291" width="2" style="249" customWidth="1"/>
    <col min="13292" max="13292" width="7.75" style="249" customWidth="1"/>
    <col min="13293" max="13293" width="13.25" style="249" customWidth="1"/>
    <col min="13294" max="13314" width="4.625" style="249" customWidth="1"/>
    <col min="13315" max="13315" width="9" style="249"/>
    <col min="13316" max="13316" width="3" style="249" customWidth="1"/>
    <col min="13317" max="13546" width="9" style="249"/>
    <col min="13547" max="13547" width="2" style="249" customWidth="1"/>
    <col min="13548" max="13548" width="7.75" style="249" customWidth="1"/>
    <col min="13549" max="13549" width="13.25" style="249" customWidth="1"/>
    <col min="13550" max="13570" width="4.625" style="249" customWidth="1"/>
    <col min="13571" max="13571" width="9" style="249"/>
    <col min="13572" max="13572" width="3" style="249" customWidth="1"/>
    <col min="13573" max="13802" width="9" style="249"/>
    <col min="13803" max="13803" width="2" style="249" customWidth="1"/>
    <col min="13804" max="13804" width="7.75" style="249" customWidth="1"/>
    <col min="13805" max="13805" width="13.25" style="249" customWidth="1"/>
    <col min="13806" max="13826" width="4.625" style="249" customWidth="1"/>
    <col min="13827" max="13827" width="9" style="249"/>
    <col min="13828" max="13828" width="3" style="249" customWidth="1"/>
    <col min="13829" max="14058" width="9" style="249"/>
    <col min="14059" max="14059" width="2" style="249" customWidth="1"/>
    <col min="14060" max="14060" width="7.75" style="249" customWidth="1"/>
    <col min="14061" max="14061" width="13.25" style="249" customWidth="1"/>
    <col min="14062" max="14082" width="4.625" style="249" customWidth="1"/>
    <col min="14083" max="14083" width="9" style="249"/>
    <col min="14084" max="14084" width="3" style="249" customWidth="1"/>
    <col min="14085" max="14314" width="9" style="249"/>
    <col min="14315" max="14315" width="2" style="249" customWidth="1"/>
    <col min="14316" max="14316" width="7.75" style="249" customWidth="1"/>
    <col min="14317" max="14317" width="13.25" style="249" customWidth="1"/>
    <col min="14318" max="14338" width="4.625" style="249" customWidth="1"/>
    <col min="14339" max="14339" width="9" style="249"/>
    <col min="14340" max="14340" width="3" style="249" customWidth="1"/>
    <col min="14341" max="14570" width="9" style="249"/>
    <col min="14571" max="14571" width="2" style="249" customWidth="1"/>
    <col min="14572" max="14572" width="7.75" style="249" customWidth="1"/>
    <col min="14573" max="14573" width="13.25" style="249" customWidth="1"/>
    <col min="14574" max="14594" width="4.625" style="249" customWidth="1"/>
    <col min="14595" max="14595" width="9" style="249"/>
    <col min="14596" max="14596" width="3" style="249" customWidth="1"/>
    <col min="14597" max="14826" width="9" style="249"/>
    <col min="14827" max="14827" width="2" style="249" customWidth="1"/>
    <col min="14828" max="14828" width="7.75" style="249" customWidth="1"/>
    <col min="14829" max="14829" width="13.25" style="249" customWidth="1"/>
    <col min="14830" max="14850" width="4.625" style="249" customWidth="1"/>
    <col min="14851" max="14851" width="9" style="249"/>
    <col min="14852" max="14852" width="3" style="249" customWidth="1"/>
    <col min="14853" max="15082" width="9" style="249"/>
    <col min="15083" max="15083" width="2" style="249" customWidth="1"/>
    <col min="15084" max="15084" width="7.75" style="249" customWidth="1"/>
    <col min="15085" max="15085" width="13.25" style="249" customWidth="1"/>
    <col min="15086" max="15106" width="4.625" style="249" customWidth="1"/>
    <col min="15107" max="15107" width="9" style="249"/>
    <col min="15108" max="15108" width="3" style="249" customWidth="1"/>
    <col min="15109" max="15338" width="9" style="249"/>
    <col min="15339" max="15339" width="2" style="249" customWidth="1"/>
    <col min="15340" max="15340" width="7.75" style="249" customWidth="1"/>
    <col min="15341" max="15341" width="13.25" style="249" customWidth="1"/>
    <col min="15342" max="15362" width="4.625" style="249" customWidth="1"/>
    <col min="15363" max="15363" width="9" style="249"/>
    <col min="15364" max="15364" width="3" style="249" customWidth="1"/>
    <col min="15365" max="15594" width="9" style="249"/>
    <col min="15595" max="15595" width="2" style="249" customWidth="1"/>
    <col min="15596" max="15596" width="7.75" style="249" customWidth="1"/>
    <col min="15597" max="15597" width="13.25" style="249" customWidth="1"/>
    <col min="15598" max="15618" width="4.625" style="249" customWidth="1"/>
    <col min="15619" max="15619" width="9" style="249"/>
    <col min="15620" max="15620" width="3" style="249" customWidth="1"/>
    <col min="15621" max="15850" width="9" style="249"/>
    <col min="15851" max="15851" width="2" style="249" customWidth="1"/>
    <col min="15852" max="15852" width="7.75" style="249" customWidth="1"/>
    <col min="15853" max="15853" width="13.25" style="249" customWidth="1"/>
    <col min="15854" max="15874" width="4.625" style="249" customWidth="1"/>
    <col min="15875" max="15875" width="9" style="249"/>
    <col min="15876" max="15876" width="3" style="249" customWidth="1"/>
    <col min="15877" max="16106" width="9" style="249"/>
    <col min="16107" max="16107" width="2" style="249" customWidth="1"/>
    <col min="16108" max="16108" width="7.75" style="249" customWidth="1"/>
    <col min="16109" max="16109" width="13.25" style="249" customWidth="1"/>
    <col min="16110" max="16130" width="4.625" style="249" customWidth="1"/>
    <col min="16131" max="16131" width="9" style="249"/>
    <col min="16132" max="16132" width="3" style="249" customWidth="1"/>
    <col min="16133" max="16384" width="9" style="249"/>
  </cols>
  <sheetData>
    <row r="1" spans="1:10" ht="27.75" customHeight="1" x14ac:dyDescent="0.15">
      <c r="A1" s="834" t="s">
        <v>63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21" customHeight="1" x14ac:dyDescent="0.15">
      <c r="A2" s="250"/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8" customHeight="1" thickBot="1" x14ac:dyDescent="0.2">
      <c r="A3" s="252" t="s">
        <v>5</v>
      </c>
      <c r="B3" s="252"/>
      <c r="C3" s="253">
        <v>10</v>
      </c>
      <c r="D3" s="252"/>
      <c r="E3" s="254"/>
      <c r="F3" s="255"/>
      <c r="G3" s="255"/>
      <c r="H3" s="255"/>
      <c r="I3" s="255"/>
      <c r="J3" s="256"/>
    </row>
    <row r="4" spans="1:10" ht="18" customHeight="1" x14ac:dyDescent="0.15">
      <c r="A4" s="293" t="s">
        <v>6</v>
      </c>
      <c r="B4" s="294" t="s">
        <v>7</v>
      </c>
      <c r="C4" s="295" t="s">
        <v>8</v>
      </c>
      <c r="D4" s="295" t="s">
        <v>9</v>
      </c>
      <c r="E4" s="836" t="s">
        <v>10</v>
      </c>
      <c r="F4" s="836"/>
      <c r="G4" s="836"/>
      <c r="H4" s="836"/>
      <c r="I4" s="836"/>
      <c r="J4" s="296" t="s">
        <v>11</v>
      </c>
    </row>
    <row r="5" spans="1:10" ht="20.25" customHeight="1" x14ac:dyDescent="0.25">
      <c r="A5" s="297">
        <v>44290</v>
      </c>
      <c r="B5" s="298">
        <v>1</v>
      </c>
      <c r="C5" s="285">
        <v>0.39583333333333331</v>
      </c>
      <c r="D5" s="286" t="s">
        <v>272</v>
      </c>
      <c r="E5" s="257" t="s">
        <v>202</v>
      </c>
      <c r="F5" s="258">
        <v>0</v>
      </c>
      <c r="G5" s="259" t="s">
        <v>32</v>
      </c>
      <c r="H5" s="260">
        <v>5</v>
      </c>
      <c r="I5" s="257" t="s">
        <v>220</v>
      </c>
      <c r="J5" s="287" t="s">
        <v>163</v>
      </c>
    </row>
    <row r="6" spans="1:10" ht="20.25" customHeight="1" x14ac:dyDescent="0.15">
      <c r="A6" s="299" t="str">
        <f>"（"&amp;TEXT(A5,"aaa")&amp;"）"</f>
        <v>（日）</v>
      </c>
      <c r="B6" s="298">
        <v>2</v>
      </c>
      <c r="C6" s="288">
        <v>0.4201388888888889</v>
      </c>
      <c r="D6" s="286" t="s">
        <v>272</v>
      </c>
      <c r="E6" s="261" t="s">
        <v>218</v>
      </c>
      <c r="F6" s="258">
        <v>4</v>
      </c>
      <c r="G6" s="259" t="s">
        <v>32</v>
      </c>
      <c r="H6" s="260">
        <v>1</v>
      </c>
      <c r="I6" s="257" t="s">
        <v>41</v>
      </c>
      <c r="J6" s="287" t="s">
        <v>258</v>
      </c>
    </row>
    <row r="7" spans="1:10" ht="20.25" customHeight="1" x14ac:dyDescent="0.25">
      <c r="A7" s="300" t="s">
        <v>110</v>
      </c>
      <c r="B7" s="301">
        <v>3</v>
      </c>
      <c r="C7" s="288">
        <v>0.44444444444444442</v>
      </c>
      <c r="D7" s="286" t="s">
        <v>272</v>
      </c>
      <c r="E7" s="262" t="s">
        <v>202</v>
      </c>
      <c r="F7" s="258">
        <v>1</v>
      </c>
      <c r="G7" s="259" t="s">
        <v>32</v>
      </c>
      <c r="H7" s="260">
        <v>0</v>
      </c>
      <c r="I7" s="263" t="s">
        <v>218</v>
      </c>
      <c r="J7" s="287" t="s">
        <v>165</v>
      </c>
    </row>
    <row r="8" spans="1:10" ht="20.25" customHeight="1" x14ac:dyDescent="0.15">
      <c r="A8" s="302" t="s">
        <v>281</v>
      </c>
      <c r="B8" s="301">
        <v>4</v>
      </c>
      <c r="C8" s="288">
        <v>0.46875</v>
      </c>
      <c r="D8" s="286" t="s">
        <v>272</v>
      </c>
      <c r="E8" s="265" t="s">
        <v>220</v>
      </c>
      <c r="F8" s="258">
        <v>9</v>
      </c>
      <c r="G8" s="259" t="s">
        <v>32</v>
      </c>
      <c r="H8" s="260">
        <v>0</v>
      </c>
      <c r="I8" s="261" t="s">
        <v>41</v>
      </c>
      <c r="J8" s="287" t="s">
        <v>229</v>
      </c>
    </row>
    <row r="9" spans="1:10" ht="20.25" customHeight="1" x14ac:dyDescent="0.15">
      <c r="A9" s="303" t="s">
        <v>13</v>
      </c>
      <c r="B9" s="301"/>
      <c r="C9" s="288"/>
      <c r="D9" s="286"/>
      <c r="E9" s="262"/>
      <c r="F9" s="258"/>
      <c r="G9" s="259"/>
      <c r="H9" s="260"/>
      <c r="I9" s="263"/>
      <c r="J9" s="287"/>
    </row>
    <row r="10" spans="1:10" ht="20.25" customHeight="1" x14ac:dyDescent="0.15">
      <c r="A10" s="304" t="s">
        <v>292</v>
      </c>
      <c r="B10" s="301"/>
      <c r="C10" s="289"/>
      <c r="D10" s="286"/>
      <c r="E10" s="262"/>
      <c r="F10" s="258"/>
      <c r="G10" s="259"/>
      <c r="H10" s="260"/>
      <c r="I10" s="264"/>
      <c r="J10" s="287"/>
    </row>
    <row r="11" spans="1:10" ht="20.25" customHeight="1" x14ac:dyDescent="0.15">
      <c r="A11" s="304" t="s">
        <v>41</v>
      </c>
      <c r="B11" s="301"/>
      <c r="C11" s="289"/>
      <c r="D11" s="286"/>
      <c r="E11" s="262"/>
      <c r="F11" s="258"/>
      <c r="G11" s="259"/>
      <c r="H11" s="260"/>
      <c r="I11" s="263"/>
      <c r="J11" s="287"/>
    </row>
    <row r="12" spans="1:10" ht="20.25" customHeight="1" x14ac:dyDescent="0.15">
      <c r="A12" s="306"/>
      <c r="B12" s="298"/>
      <c r="C12" s="289"/>
      <c r="D12" s="286"/>
      <c r="E12" s="262"/>
      <c r="F12" s="266"/>
      <c r="G12" s="259"/>
      <c r="H12" s="267"/>
      <c r="I12" s="263"/>
      <c r="J12" s="287"/>
    </row>
    <row r="13" spans="1:10" ht="20.25" customHeight="1" x14ac:dyDescent="0.15">
      <c r="A13" s="307" t="s">
        <v>134</v>
      </c>
      <c r="B13" s="298"/>
      <c r="C13" s="289"/>
      <c r="D13" s="286"/>
      <c r="E13" s="262"/>
      <c r="F13" s="266"/>
      <c r="G13" s="259"/>
      <c r="H13" s="267"/>
      <c r="I13" s="268"/>
      <c r="J13" s="287"/>
    </row>
    <row r="14" spans="1:10" ht="20.25" customHeight="1" x14ac:dyDescent="0.25">
      <c r="A14" s="308" t="s">
        <v>118</v>
      </c>
      <c r="B14" s="301"/>
      <c r="C14" s="289"/>
      <c r="D14" s="286"/>
      <c r="E14" s="265"/>
      <c r="F14" s="266"/>
      <c r="G14" s="267"/>
      <c r="H14" s="267"/>
      <c r="I14" s="263"/>
      <c r="J14" s="287"/>
    </row>
    <row r="15" spans="1:10" ht="20.25" customHeight="1" thickBot="1" x14ac:dyDescent="0.2">
      <c r="A15" s="309"/>
      <c r="B15" s="310"/>
      <c r="C15" s="290"/>
      <c r="D15" s="291"/>
      <c r="E15" s="269"/>
      <c r="F15" s="270"/>
      <c r="G15" s="271"/>
      <c r="H15" s="271"/>
      <c r="I15" s="272"/>
      <c r="J15" s="292"/>
    </row>
    <row r="17" spans="1:10" ht="18" customHeight="1" thickBot="1" x14ac:dyDescent="0.2">
      <c r="A17" s="252" t="s">
        <v>5</v>
      </c>
      <c r="B17" s="252"/>
      <c r="C17" s="253">
        <v>1.3888888888888888E-2</v>
      </c>
      <c r="D17" s="252"/>
      <c r="E17" s="254"/>
      <c r="F17" s="255"/>
      <c r="G17" s="255"/>
      <c r="H17" s="255"/>
      <c r="I17" s="255"/>
      <c r="J17" s="256"/>
    </row>
    <row r="18" spans="1:10" ht="18" customHeight="1" x14ac:dyDescent="0.15">
      <c r="A18" s="293" t="s">
        <v>6</v>
      </c>
      <c r="B18" s="294" t="s">
        <v>7</v>
      </c>
      <c r="C18" s="295" t="s">
        <v>8</v>
      </c>
      <c r="D18" s="295" t="s">
        <v>9</v>
      </c>
      <c r="E18" s="836" t="s">
        <v>10</v>
      </c>
      <c r="F18" s="836"/>
      <c r="G18" s="836"/>
      <c r="H18" s="836"/>
      <c r="I18" s="836"/>
      <c r="J18" s="296" t="s">
        <v>11</v>
      </c>
    </row>
    <row r="19" spans="1:10" ht="20.25" customHeight="1" x14ac:dyDescent="0.25">
      <c r="A19" s="297">
        <v>44290</v>
      </c>
      <c r="B19" s="298">
        <v>1</v>
      </c>
      <c r="C19" s="285">
        <v>0.39583333333333331</v>
      </c>
      <c r="D19" s="286" t="s">
        <v>162</v>
      </c>
      <c r="E19" s="263" t="s">
        <v>217</v>
      </c>
      <c r="F19" s="258">
        <v>5</v>
      </c>
      <c r="G19" s="259" t="s">
        <v>12</v>
      </c>
      <c r="H19" s="260">
        <v>1</v>
      </c>
      <c r="I19" s="264" t="s">
        <v>213</v>
      </c>
      <c r="J19" s="287" t="s">
        <v>163</v>
      </c>
    </row>
    <row r="20" spans="1:10" ht="20.25" customHeight="1" x14ac:dyDescent="0.15">
      <c r="A20" s="299" t="str">
        <f>"（"&amp;TEXT(A19,"aaa")&amp;"）"</f>
        <v>（日）</v>
      </c>
      <c r="B20" s="298">
        <v>2</v>
      </c>
      <c r="C20" s="288">
        <v>0.4201388888888889</v>
      </c>
      <c r="D20" s="286" t="s">
        <v>162</v>
      </c>
      <c r="E20" s="262" t="s">
        <v>249</v>
      </c>
      <c r="F20" s="258">
        <v>1</v>
      </c>
      <c r="G20" s="259" t="s">
        <v>12</v>
      </c>
      <c r="H20" s="260">
        <v>7</v>
      </c>
      <c r="I20" s="263" t="s">
        <v>215</v>
      </c>
      <c r="J20" s="287" t="s">
        <v>258</v>
      </c>
    </row>
    <row r="21" spans="1:10" ht="20.25" customHeight="1" x14ac:dyDescent="0.25">
      <c r="A21" s="300" t="s">
        <v>110</v>
      </c>
      <c r="B21" s="301">
        <v>3</v>
      </c>
      <c r="C21" s="288">
        <v>0.44791666666666669</v>
      </c>
      <c r="D21" s="286" t="s">
        <v>162</v>
      </c>
      <c r="E21" s="262" t="s">
        <v>217</v>
      </c>
      <c r="F21" s="258">
        <v>9</v>
      </c>
      <c r="G21" s="259" t="s">
        <v>12</v>
      </c>
      <c r="H21" s="260">
        <v>0</v>
      </c>
      <c r="I21" s="263" t="s">
        <v>249</v>
      </c>
      <c r="J21" s="287" t="s">
        <v>165</v>
      </c>
    </row>
    <row r="22" spans="1:10" ht="20.25" customHeight="1" x14ac:dyDescent="0.15">
      <c r="A22" s="302" t="s">
        <v>282</v>
      </c>
      <c r="B22" s="301">
        <v>4</v>
      </c>
      <c r="C22" s="288">
        <v>0.47222222222222227</v>
      </c>
      <c r="D22" s="286" t="s">
        <v>162</v>
      </c>
      <c r="E22" s="263" t="s">
        <v>213</v>
      </c>
      <c r="F22" s="273">
        <v>2</v>
      </c>
      <c r="G22" s="259" t="s">
        <v>12</v>
      </c>
      <c r="H22" s="274">
        <v>2</v>
      </c>
      <c r="I22" s="264" t="s">
        <v>215</v>
      </c>
      <c r="J22" s="287" t="s">
        <v>229</v>
      </c>
    </row>
    <row r="23" spans="1:10" ht="20.25" customHeight="1" x14ac:dyDescent="0.15">
      <c r="A23" s="303" t="s">
        <v>13</v>
      </c>
      <c r="B23" s="298"/>
      <c r="C23" s="288"/>
      <c r="D23" s="286"/>
      <c r="E23" s="262"/>
      <c r="F23" s="273"/>
      <c r="G23" s="259"/>
      <c r="H23" s="274"/>
      <c r="I23" s="263"/>
      <c r="J23" s="287"/>
    </row>
    <row r="24" spans="1:10" ht="20.25" customHeight="1" x14ac:dyDescent="0.15">
      <c r="A24" s="303" t="s">
        <v>196</v>
      </c>
      <c r="B24" s="298"/>
      <c r="C24" s="289"/>
      <c r="D24" s="286"/>
      <c r="E24" s="263"/>
      <c r="F24" s="273"/>
      <c r="G24" s="259"/>
      <c r="H24" s="274"/>
      <c r="I24" s="263"/>
      <c r="J24" s="287"/>
    </row>
    <row r="25" spans="1:10" ht="20.25" customHeight="1" x14ac:dyDescent="0.15">
      <c r="A25" s="303" t="s">
        <v>199</v>
      </c>
      <c r="B25" s="298"/>
      <c r="C25" s="289"/>
      <c r="D25" s="286"/>
      <c r="E25" s="263"/>
      <c r="F25" s="273"/>
      <c r="G25" s="259"/>
      <c r="H25" s="274"/>
      <c r="I25" s="263"/>
      <c r="J25" s="287"/>
    </row>
    <row r="26" spans="1:10" ht="20.25" customHeight="1" x14ac:dyDescent="0.15">
      <c r="A26" s="302"/>
      <c r="B26" s="298"/>
      <c r="C26" s="289"/>
      <c r="D26" s="463"/>
      <c r="E26" s="315"/>
      <c r="F26" s="275"/>
      <c r="G26" s="259"/>
      <c r="H26" s="275"/>
      <c r="I26" s="315"/>
      <c r="J26" s="287"/>
    </row>
    <row r="27" spans="1:10" ht="20.25" customHeight="1" x14ac:dyDescent="0.15">
      <c r="A27" s="303" t="s">
        <v>134</v>
      </c>
      <c r="B27" s="298"/>
      <c r="C27" s="289"/>
      <c r="D27" s="463"/>
      <c r="E27" s="315"/>
      <c r="F27" s="275"/>
      <c r="G27" s="275"/>
      <c r="H27" s="275"/>
      <c r="I27" s="315"/>
      <c r="J27" s="313"/>
    </row>
    <row r="28" spans="1:10" ht="20.25" customHeight="1" x14ac:dyDescent="0.15">
      <c r="A28" s="303" t="s">
        <v>280</v>
      </c>
      <c r="B28" s="298"/>
      <c r="C28" s="289"/>
      <c r="D28" s="286"/>
      <c r="E28" s="268"/>
      <c r="F28" s="266" t="s">
        <v>22</v>
      </c>
      <c r="G28" s="267" t="s">
        <v>22</v>
      </c>
      <c r="H28" s="267" t="s">
        <v>22</v>
      </c>
      <c r="I28" s="268" t="s">
        <v>22</v>
      </c>
      <c r="J28" s="313" t="s">
        <v>22</v>
      </c>
    </row>
    <row r="29" spans="1:10" ht="20.25" customHeight="1" thickBot="1" x14ac:dyDescent="0.3">
      <c r="A29" s="314"/>
      <c r="B29" s="310"/>
      <c r="C29" s="290"/>
      <c r="D29" s="291"/>
      <c r="E29" s="269"/>
      <c r="F29" s="270"/>
      <c r="G29" s="271"/>
      <c r="H29" s="271"/>
      <c r="I29" s="272"/>
      <c r="J29" s="292"/>
    </row>
    <row r="31" spans="1:10" ht="18" customHeight="1" thickBot="1" x14ac:dyDescent="0.2">
      <c r="A31" s="465" t="s">
        <v>5</v>
      </c>
      <c r="B31" s="465"/>
      <c r="C31" s="253">
        <v>10</v>
      </c>
      <c r="D31" s="465"/>
      <c r="E31" s="254"/>
      <c r="F31" s="255"/>
      <c r="G31" s="255"/>
      <c r="H31" s="255"/>
      <c r="I31" s="255"/>
      <c r="J31" s="256"/>
    </row>
    <row r="32" spans="1:10" ht="18" customHeight="1" x14ac:dyDescent="0.15">
      <c r="A32" s="293" t="s">
        <v>6</v>
      </c>
      <c r="B32" s="294" t="s">
        <v>7</v>
      </c>
      <c r="C32" s="295" t="s">
        <v>8</v>
      </c>
      <c r="D32" s="295" t="s">
        <v>9</v>
      </c>
      <c r="E32" s="836" t="s">
        <v>10</v>
      </c>
      <c r="F32" s="836"/>
      <c r="G32" s="836"/>
      <c r="H32" s="836"/>
      <c r="I32" s="836"/>
      <c r="J32" s="296" t="s">
        <v>11</v>
      </c>
    </row>
    <row r="33" spans="1:10" ht="20.25" customHeight="1" x14ac:dyDescent="0.25">
      <c r="A33" s="297">
        <v>44304</v>
      </c>
      <c r="B33" s="298">
        <v>1</v>
      </c>
      <c r="C33" s="285">
        <v>0.58333333333333337</v>
      </c>
      <c r="D33" s="286" t="s">
        <v>130</v>
      </c>
      <c r="E33" s="257" t="s">
        <v>240</v>
      </c>
      <c r="F33" s="258">
        <v>2</v>
      </c>
      <c r="G33" s="259" t="s">
        <v>12</v>
      </c>
      <c r="H33" s="260">
        <v>1</v>
      </c>
      <c r="I33" s="257" t="s">
        <v>200</v>
      </c>
      <c r="J33" s="287" t="s">
        <v>163</v>
      </c>
    </row>
    <row r="34" spans="1:10" ht="20.25" customHeight="1" x14ac:dyDescent="0.15">
      <c r="A34" s="299" t="str">
        <f>"（"&amp;TEXT(A33,"aaa")&amp;"）"</f>
        <v>（日）</v>
      </c>
      <c r="B34" s="298">
        <v>2</v>
      </c>
      <c r="C34" s="288">
        <v>0.60763888888888895</v>
      </c>
      <c r="D34" s="286" t="s">
        <v>130</v>
      </c>
      <c r="E34" s="261" t="s">
        <v>182</v>
      </c>
      <c r="F34" s="258">
        <v>1</v>
      </c>
      <c r="G34" s="259" t="s">
        <v>12</v>
      </c>
      <c r="H34" s="260">
        <v>9</v>
      </c>
      <c r="I34" s="257" t="s">
        <v>270</v>
      </c>
      <c r="J34" s="287" t="s">
        <v>258</v>
      </c>
    </row>
    <row r="35" spans="1:10" ht="20.25" customHeight="1" x14ac:dyDescent="0.25">
      <c r="A35" s="300" t="s">
        <v>110</v>
      </c>
      <c r="B35" s="301">
        <v>3</v>
      </c>
      <c r="C35" s="288">
        <v>0.63194444444444442</v>
      </c>
      <c r="D35" s="286" t="s">
        <v>130</v>
      </c>
      <c r="E35" s="262" t="s">
        <v>240</v>
      </c>
      <c r="F35" s="258">
        <v>0</v>
      </c>
      <c r="G35" s="259" t="s">
        <v>12</v>
      </c>
      <c r="H35" s="260">
        <v>5</v>
      </c>
      <c r="I35" s="263" t="s">
        <v>193</v>
      </c>
      <c r="J35" s="287" t="s">
        <v>229</v>
      </c>
    </row>
    <row r="36" spans="1:10" ht="20.25" customHeight="1" x14ac:dyDescent="0.15">
      <c r="A36" s="302" t="s">
        <v>278</v>
      </c>
      <c r="B36" s="301">
        <v>4</v>
      </c>
      <c r="C36" s="288">
        <v>0.65625</v>
      </c>
      <c r="D36" s="286" t="s">
        <v>130</v>
      </c>
      <c r="E36" s="265" t="s">
        <v>192</v>
      </c>
      <c r="F36" s="258">
        <v>5</v>
      </c>
      <c r="G36" s="259" t="s">
        <v>32</v>
      </c>
      <c r="H36" s="260">
        <v>1</v>
      </c>
      <c r="I36" s="261" t="s">
        <v>182</v>
      </c>
      <c r="J36" s="287" t="s">
        <v>166</v>
      </c>
    </row>
    <row r="37" spans="1:10" ht="20.25" customHeight="1" x14ac:dyDescent="0.15">
      <c r="A37" s="303" t="s">
        <v>13</v>
      </c>
      <c r="B37" s="301">
        <v>5</v>
      </c>
      <c r="C37" s="288">
        <v>0.68055555555555547</v>
      </c>
      <c r="D37" s="286" t="s">
        <v>130</v>
      </c>
      <c r="E37" s="262" t="s">
        <v>271</v>
      </c>
      <c r="F37" s="258">
        <v>2</v>
      </c>
      <c r="G37" s="259" t="s">
        <v>12</v>
      </c>
      <c r="H37" s="260">
        <v>8</v>
      </c>
      <c r="I37" s="263" t="s">
        <v>193</v>
      </c>
      <c r="J37" s="287" t="s">
        <v>165</v>
      </c>
    </row>
    <row r="38" spans="1:10" ht="20.25" customHeight="1" x14ac:dyDescent="0.15">
      <c r="A38" s="304" t="s">
        <v>200</v>
      </c>
      <c r="B38" s="301"/>
      <c r="C38" s="289"/>
      <c r="D38" s="286"/>
      <c r="E38" s="262"/>
      <c r="F38" s="258"/>
      <c r="G38" s="259"/>
      <c r="H38" s="260"/>
      <c r="I38" s="264"/>
      <c r="J38" s="287"/>
    </row>
    <row r="39" spans="1:10" ht="20.25" customHeight="1" x14ac:dyDescent="0.15">
      <c r="A39" s="304" t="s">
        <v>293</v>
      </c>
      <c r="B39" s="301"/>
      <c r="C39" s="289"/>
      <c r="D39" s="286"/>
      <c r="E39" s="262"/>
      <c r="F39" s="258"/>
      <c r="G39" s="259"/>
      <c r="H39" s="260"/>
      <c r="I39" s="263"/>
      <c r="J39" s="287"/>
    </row>
    <row r="40" spans="1:10" ht="20.25" customHeight="1" x14ac:dyDescent="0.15">
      <c r="A40" s="306"/>
      <c r="B40" s="298"/>
      <c r="C40" s="289"/>
      <c r="D40" s="286"/>
      <c r="E40" s="262"/>
      <c r="F40" s="266"/>
      <c r="G40" s="259"/>
      <c r="H40" s="267"/>
      <c r="I40" s="263"/>
      <c r="J40" s="287"/>
    </row>
    <row r="41" spans="1:10" ht="20.25" customHeight="1" x14ac:dyDescent="0.15">
      <c r="A41" s="307" t="s">
        <v>134</v>
      </c>
      <c r="B41" s="298"/>
      <c r="C41" s="289"/>
      <c r="D41" s="286"/>
      <c r="E41" s="262"/>
      <c r="F41" s="266"/>
      <c r="G41" s="259"/>
      <c r="H41" s="267"/>
      <c r="I41" s="268"/>
      <c r="J41" s="287"/>
    </row>
    <row r="42" spans="1:10" ht="20.25" customHeight="1" x14ac:dyDescent="0.25">
      <c r="A42" s="308" t="s">
        <v>118</v>
      </c>
      <c r="B42" s="301"/>
      <c r="C42" s="289"/>
      <c r="D42" s="286"/>
      <c r="E42" s="265"/>
      <c r="F42" s="266"/>
      <c r="G42" s="267"/>
      <c r="H42" s="267"/>
      <c r="I42" s="263"/>
      <c r="J42" s="287"/>
    </row>
    <row r="43" spans="1:10" ht="20.25" customHeight="1" thickBot="1" x14ac:dyDescent="0.2">
      <c r="A43" s="309"/>
      <c r="B43" s="310"/>
      <c r="C43" s="290"/>
      <c r="D43" s="291"/>
      <c r="E43" s="269"/>
      <c r="F43" s="270"/>
      <c r="G43" s="271"/>
      <c r="H43" s="271"/>
      <c r="I43" s="272"/>
      <c r="J43" s="292"/>
    </row>
    <row r="45" spans="1:10" ht="18" customHeight="1" thickBot="1" x14ac:dyDescent="0.2">
      <c r="A45" s="465" t="s">
        <v>5</v>
      </c>
      <c r="B45" s="465"/>
      <c r="C45" s="253">
        <v>2.4305555555555556E-2</v>
      </c>
      <c r="D45" s="465"/>
      <c r="E45" s="254"/>
      <c r="F45" s="255"/>
      <c r="G45" s="255"/>
      <c r="H45" s="255"/>
      <c r="I45" s="255"/>
      <c r="J45" s="256"/>
    </row>
    <row r="46" spans="1:10" ht="18" customHeight="1" x14ac:dyDescent="0.15">
      <c r="A46" s="293" t="s">
        <v>6</v>
      </c>
      <c r="B46" s="294" t="s">
        <v>7</v>
      </c>
      <c r="C46" s="295" t="s">
        <v>8</v>
      </c>
      <c r="D46" s="295" t="s">
        <v>9</v>
      </c>
      <c r="E46" s="836" t="s">
        <v>10</v>
      </c>
      <c r="F46" s="836"/>
      <c r="G46" s="836"/>
      <c r="H46" s="836"/>
      <c r="I46" s="836"/>
      <c r="J46" s="296" t="s">
        <v>11</v>
      </c>
    </row>
    <row r="47" spans="1:10" ht="20.25" customHeight="1" x14ac:dyDescent="0.25">
      <c r="A47" s="297">
        <v>44359</v>
      </c>
      <c r="B47" s="298">
        <v>1</v>
      </c>
      <c r="C47" s="285">
        <v>0.375</v>
      </c>
      <c r="D47" s="286" t="s">
        <v>272</v>
      </c>
      <c r="E47" s="263" t="s">
        <v>203</v>
      </c>
      <c r="F47" s="273">
        <v>2</v>
      </c>
      <c r="G47" s="347" t="s">
        <v>32</v>
      </c>
      <c r="H47" s="274">
        <v>0</v>
      </c>
      <c r="I47" s="264" t="s">
        <v>197</v>
      </c>
      <c r="J47" s="313" t="s">
        <v>163</v>
      </c>
    </row>
    <row r="48" spans="1:10" ht="20.25" customHeight="1" x14ac:dyDescent="0.15">
      <c r="A48" s="299" t="str">
        <f>"（"&amp;TEXT(A47,"aaa")&amp;"）"</f>
        <v>（土）</v>
      </c>
      <c r="B48" s="298">
        <v>2</v>
      </c>
      <c r="C48" s="288">
        <f>C47+$C$45</f>
        <v>0.39930555555555558</v>
      </c>
      <c r="D48" s="286" t="s">
        <v>272</v>
      </c>
      <c r="E48" s="262" t="s">
        <v>196</v>
      </c>
      <c r="F48" s="273">
        <v>4</v>
      </c>
      <c r="G48" s="347" t="s">
        <v>32</v>
      </c>
      <c r="H48" s="274">
        <v>2</v>
      </c>
      <c r="I48" s="263" t="s">
        <v>183</v>
      </c>
      <c r="J48" s="313" t="s">
        <v>258</v>
      </c>
    </row>
    <row r="49" spans="1:10" ht="20.25" customHeight="1" x14ac:dyDescent="0.25">
      <c r="A49" s="300" t="s">
        <v>110</v>
      </c>
      <c r="B49" s="298">
        <v>3</v>
      </c>
      <c r="C49" s="288">
        <f t="shared" ref="C49:C50" si="0">C48+$C$45</f>
        <v>0.42361111111111116</v>
      </c>
      <c r="D49" s="286" t="s">
        <v>283</v>
      </c>
      <c r="E49" s="262" t="s">
        <v>202</v>
      </c>
      <c r="F49" s="273">
        <v>3</v>
      </c>
      <c r="G49" s="347" t="s">
        <v>32</v>
      </c>
      <c r="H49" s="274">
        <v>2</v>
      </c>
      <c r="I49" s="263" t="s">
        <v>41</v>
      </c>
      <c r="J49" s="313" t="s">
        <v>165</v>
      </c>
    </row>
    <row r="50" spans="1:10" ht="20.25" customHeight="1" x14ac:dyDescent="0.15">
      <c r="A50" s="302" t="s">
        <v>281</v>
      </c>
      <c r="B50" s="298">
        <v>4</v>
      </c>
      <c r="C50" s="288">
        <f t="shared" si="0"/>
        <v>0.44791666666666674</v>
      </c>
      <c r="D50" s="286" t="s">
        <v>283</v>
      </c>
      <c r="E50" s="263" t="s">
        <v>220</v>
      </c>
      <c r="F50" s="273">
        <v>1</v>
      </c>
      <c r="G50" s="347" t="s">
        <v>32</v>
      </c>
      <c r="H50" s="274">
        <v>4</v>
      </c>
      <c r="I50" s="264" t="s">
        <v>218</v>
      </c>
      <c r="J50" s="313" t="s">
        <v>229</v>
      </c>
    </row>
    <row r="51" spans="1:10" ht="20.25" customHeight="1" x14ac:dyDescent="0.15">
      <c r="A51" s="303" t="s">
        <v>13</v>
      </c>
      <c r="B51" s="298"/>
      <c r="C51" s="288"/>
      <c r="D51" s="286"/>
      <c r="E51" s="262"/>
      <c r="F51" s="273"/>
      <c r="G51" s="259"/>
      <c r="H51" s="274"/>
      <c r="I51" s="263"/>
      <c r="J51" s="287"/>
    </row>
    <row r="52" spans="1:10" ht="20.25" customHeight="1" x14ac:dyDescent="0.15">
      <c r="A52" s="303" t="s">
        <v>197</v>
      </c>
      <c r="B52" s="298"/>
      <c r="C52" s="289"/>
      <c r="D52" s="286"/>
      <c r="E52" s="263"/>
      <c r="F52" s="273"/>
      <c r="G52" s="259"/>
      <c r="H52" s="274"/>
      <c r="I52" s="263"/>
      <c r="J52" s="287"/>
    </row>
    <row r="53" spans="1:10" ht="20.25" customHeight="1" x14ac:dyDescent="0.15">
      <c r="A53" s="303"/>
      <c r="B53" s="298"/>
      <c r="C53" s="289"/>
      <c r="D53" s="286"/>
      <c r="E53" s="263"/>
      <c r="F53" s="273"/>
      <c r="G53" s="259"/>
      <c r="H53" s="274"/>
      <c r="I53" s="263"/>
      <c r="J53" s="287"/>
    </row>
    <row r="54" spans="1:10" ht="20.25" customHeight="1" x14ac:dyDescent="0.15">
      <c r="A54" s="302"/>
      <c r="B54" s="298"/>
      <c r="C54" s="289"/>
      <c r="D54" s="463"/>
      <c r="E54" s="315"/>
      <c r="F54" s="275"/>
      <c r="G54" s="259"/>
      <c r="H54" s="275"/>
      <c r="I54" s="315"/>
      <c r="J54" s="287"/>
    </row>
    <row r="55" spans="1:10" ht="20.25" customHeight="1" x14ac:dyDescent="0.15">
      <c r="A55" s="303" t="s">
        <v>134</v>
      </c>
      <c r="B55" s="298"/>
      <c r="C55" s="289"/>
      <c r="D55" s="463"/>
      <c r="E55" s="315"/>
      <c r="F55" s="275"/>
      <c r="G55" s="275"/>
      <c r="H55" s="275"/>
      <c r="I55" s="315"/>
      <c r="J55" s="313"/>
    </row>
    <row r="56" spans="1:10" ht="20.25" customHeight="1" x14ac:dyDescent="0.15">
      <c r="A56" s="303" t="s">
        <v>118</v>
      </c>
      <c r="B56" s="298"/>
      <c r="C56" s="289"/>
      <c r="D56" s="286"/>
      <c r="E56" s="268"/>
      <c r="F56" s="266" t="s">
        <v>22</v>
      </c>
      <c r="G56" s="267" t="s">
        <v>22</v>
      </c>
      <c r="H56" s="267" t="s">
        <v>22</v>
      </c>
      <c r="I56" s="268" t="s">
        <v>22</v>
      </c>
      <c r="J56" s="313" t="s">
        <v>22</v>
      </c>
    </row>
    <row r="57" spans="1:10" ht="20.25" customHeight="1" thickBot="1" x14ac:dyDescent="0.3">
      <c r="A57" s="314"/>
      <c r="B57" s="310"/>
      <c r="C57" s="290"/>
      <c r="D57" s="291"/>
      <c r="E57" s="269"/>
      <c r="F57" s="270"/>
      <c r="G57" s="271"/>
      <c r="H57" s="271"/>
      <c r="I57" s="272"/>
      <c r="J57" s="292"/>
    </row>
    <row r="59" spans="1:10" ht="18" customHeight="1" thickBot="1" x14ac:dyDescent="0.2">
      <c r="A59" s="373" t="s">
        <v>5</v>
      </c>
      <c r="B59" s="373"/>
      <c r="C59" s="253">
        <v>2.4305555555555556E-2</v>
      </c>
      <c r="D59" s="373"/>
      <c r="E59" s="254"/>
      <c r="F59" s="255"/>
      <c r="G59" s="255"/>
      <c r="H59" s="255"/>
      <c r="I59" s="255"/>
      <c r="J59" s="256"/>
    </row>
    <row r="60" spans="1:10" ht="18" customHeight="1" x14ac:dyDescent="0.15">
      <c r="A60" s="293" t="s">
        <v>6</v>
      </c>
      <c r="B60" s="294" t="s">
        <v>7</v>
      </c>
      <c r="C60" s="295" t="s">
        <v>8</v>
      </c>
      <c r="D60" s="295" t="s">
        <v>9</v>
      </c>
      <c r="E60" s="836" t="s">
        <v>10</v>
      </c>
      <c r="F60" s="836"/>
      <c r="G60" s="836"/>
      <c r="H60" s="836"/>
      <c r="I60" s="836"/>
      <c r="J60" s="296" t="s">
        <v>11</v>
      </c>
    </row>
    <row r="61" spans="1:10" ht="20.25" customHeight="1" x14ac:dyDescent="0.25">
      <c r="A61" s="297">
        <v>44359</v>
      </c>
      <c r="B61" s="298">
        <v>1</v>
      </c>
      <c r="C61" s="285">
        <v>0.375</v>
      </c>
      <c r="D61" s="286" t="s">
        <v>130</v>
      </c>
      <c r="E61" s="262" t="s">
        <v>141</v>
      </c>
      <c r="F61" s="273">
        <v>5</v>
      </c>
      <c r="G61" s="347" t="s">
        <v>32</v>
      </c>
      <c r="H61" s="274">
        <v>5</v>
      </c>
      <c r="I61" s="263" t="s">
        <v>270</v>
      </c>
      <c r="J61" s="313" t="s">
        <v>163</v>
      </c>
    </row>
    <row r="62" spans="1:10" ht="20.25" customHeight="1" x14ac:dyDescent="0.15">
      <c r="A62" s="299" t="str">
        <f>"（"&amp;TEXT(A61,"aaa")&amp;"）"</f>
        <v>（土）</v>
      </c>
      <c r="B62" s="298">
        <v>2</v>
      </c>
      <c r="C62" s="288">
        <f>C61+$C$59</f>
        <v>0.39930555555555558</v>
      </c>
      <c r="D62" s="286" t="s">
        <v>130</v>
      </c>
      <c r="E62" s="262" t="s">
        <v>200</v>
      </c>
      <c r="F62" s="273">
        <v>1</v>
      </c>
      <c r="G62" s="347" t="s">
        <v>32</v>
      </c>
      <c r="H62" s="274">
        <v>3</v>
      </c>
      <c r="I62" s="263" t="s">
        <v>201</v>
      </c>
      <c r="J62" s="313" t="s">
        <v>258</v>
      </c>
    </row>
    <row r="63" spans="1:10" ht="20.25" customHeight="1" x14ac:dyDescent="0.25">
      <c r="A63" s="300" t="s">
        <v>110</v>
      </c>
      <c r="B63" s="298">
        <v>3</v>
      </c>
      <c r="C63" s="288">
        <f t="shared" ref="C63:C65" si="1">C62+$C$59</f>
        <v>0.42361111111111116</v>
      </c>
      <c r="D63" s="286" t="s">
        <v>130</v>
      </c>
      <c r="E63" s="262" t="s">
        <v>141</v>
      </c>
      <c r="F63" s="273">
        <v>8</v>
      </c>
      <c r="G63" s="347" t="s">
        <v>32</v>
      </c>
      <c r="H63" s="274">
        <v>1</v>
      </c>
      <c r="I63" s="263" t="s">
        <v>182</v>
      </c>
      <c r="J63" s="313" t="s">
        <v>166</v>
      </c>
    </row>
    <row r="64" spans="1:10" ht="20.25" customHeight="1" x14ac:dyDescent="0.15">
      <c r="A64" s="302" t="s">
        <v>282</v>
      </c>
      <c r="B64" s="298">
        <v>4</v>
      </c>
      <c r="C64" s="288">
        <f t="shared" si="1"/>
        <v>0.44791666666666674</v>
      </c>
      <c r="D64" s="286" t="s">
        <v>130</v>
      </c>
      <c r="E64" s="262" t="s">
        <v>200</v>
      </c>
      <c r="F64" s="273">
        <v>0</v>
      </c>
      <c r="G64" s="347" t="s">
        <v>32</v>
      </c>
      <c r="H64" s="274">
        <v>2</v>
      </c>
      <c r="I64" s="263" t="s">
        <v>270</v>
      </c>
      <c r="J64" s="313" t="s">
        <v>229</v>
      </c>
    </row>
    <row r="65" spans="1:14" ht="20.25" customHeight="1" x14ac:dyDescent="0.15">
      <c r="A65" s="303" t="s">
        <v>13</v>
      </c>
      <c r="B65" s="298">
        <v>5</v>
      </c>
      <c r="C65" s="288">
        <f t="shared" si="1"/>
        <v>0.47222222222222232</v>
      </c>
      <c r="D65" s="286" t="s">
        <v>130</v>
      </c>
      <c r="E65" s="262" t="s">
        <v>182</v>
      </c>
      <c r="F65" s="273">
        <v>2</v>
      </c>
      <c r="G65" s="347" t="s">
        <v>32</v>
      </c>
      <c r="H65" s="274">
        <v>12</v>
      </c>
      <c r="I65" s="263" t="s">
        <v>201</v>
      </c>
      <c r="J65" s="313" t="s">
        <v>165</v>
      </c>
    </row>
    <row r="66" spans="1:14" ht="20.25" customHeight="1" x14ac:dyDescent="0.15">
      <c r="A66" s="303" t="s">
        <v>377</v>
      </c>
      <c r="B66" s="298"/>
      <c r="C66" s="289"/>
      <c r="D66" s="286"/>
      <c r="E66" s="263"/>
      <c r="F66" s="273"/>
      <c r="G66" s="259"/>
      <c r="H66" s="274"/>
      <c r="I66" s="263"/>
      <c r="J66" s="313"/>
    </row>
    <row r="67" spans="1:14" ht="20.25" customHeight="1" x14ac:dyDescent="0.15">
      <c r="A67" s="303"/>
      <c r="B67" s="298"/>
      <c r="C67" s="289"/>
      <c r="D67" s="286"/>
      <c r="E67" s="263"/>
      <c r="F67" s="273"/>
      <c r="G67" s="259"/>
      <c r="H67" s="274"/>
      <c r="I67" s="263"/>
      <c r="J67" s="313"/>
    </row>
    <row r="68" spans="1:14" ht="20.25" customHeight="1" x14ac:dyDescent="0.15">
      <c r="A68" s="302"/>
      <c r="B68" s="298"/>
      <c r="C68" s="289"/>
      <c r="D68" s="463"/>
      <c r="E68" s="315"/>
      <c r="F68" s="275"/>
      <c r="G68" s="259"/>
      <c r="H68" s="275"/>
      <c r="I68" s="315"/>
      <c r="J68" s="287"/>
    </row>
    <row r="69" spans="1:14" ht="20.25" customHeight="1" x14ac:dyDescent="0.15">
      <c r="A69" s="303" t="s">
        <v>134</v>
      </c>
      <c r="B69" s="298"/>
      <c r="C69" s="289"/>
      <c r="D69" s="286"/>
      <c r="E69" s="317"/>
      <c r="F69" s="266"/>
      <c r="G69" s="267"/>
      <c r="H69" s="267"/>
      <c r="I69" s="261"/>
      <c r="J69" s="313"/>
    </row>
    <row r="70" spans="1:14" ht="20.25" customHeight="1" x14ac:dyDescent="0.15">
      <c r="A70" s="303" t="s">
        <v>118</v>
      </c>
      <c r="B70" s="298"/>
      <c r="C70" s="289"/>
      <c r="D70" s="286"/>
      <c r="E70" s="262"/>
      <c r="F70" s="258"/>
      <c r="G70" s="260"/>
      <c r="H70" s="260"/>
      <c r="I70" s="263"/>
      <c r="J70" s="313"/>
    </row>
    <row r="71" spans="1:14" ht="20.25" customHeight="1" thickBot="1" x14ac:dyDescent="0.2">
      <c r="A71" s="377"/>
      <c r="B71" s="367"/>
      <c r="C71" s="290"/>
      <c r="D71" s="368"/>
      <c r="E71" s="372"/>
      <c r="F71" s="321"/>
      <c r="G71" s="322"/>
      <c r="H71" s="322"/>
      <c r="I71" s="323"/>
      <c r="J71" s="292"/>
    </row>
    <row r="72" spans="1:14" ht="18" hidden="1" customHeight="1" x14ac:dyDescent="0.15">
      <c r="A72" s="280"/>
      <c r="B72" s="281"/>
      <c r="C72" s="282"/>
      <c r="D72" s="281"/>
      <c r="E72" s="283"/>
      <c r="F72" s="278"/>
      <c r="G72" s="279"/>
      <c r="H72" s="279"/>
      <c r="I72" s="277"/>
      <c r="J72" s="284"/>
    </row>
    <row r="73" spans="1:14" ht="18" hidden="1" customHeight="1" thickBot="1" x14ac:dyDescent="0.2">
      <c r="A73" s="837" t="s">
        <v>161</v>
      </c>
      <c r="B73" s="837"/>
      <c r="C73" s="493">
        <v>2.4305555555555556E-2</v>
      </c>
      <c r="D73" s="498"/>
      <c r="E73" s="498"/>
      <c r="F73" s="498"/>
      <c r="G73" s="498"/>
      <c r="H73" s="498"/>
      <c r="I73" s="255"/>
      <c r="J73" s="256"/>
      <c r="K73" s="249"/>
    </row>
    <row r="74" spans="1:14" ht="18" hidden="1" customHeight="1" x14ac:dyDescent="0.15">
      <c r="A74" s="293" t="s">
        <v>6</v>
      </c>
      <c r="B74" s="294" t="s">
        <v>7</v>
      </c>
      <c r="C74" s="295" t="s">
        <v>8</v>
      </c>
      <c r="D74" s="295" t="s">
        <v>9</v>
      </c>
      <c r="E74" s="836" t="s">
        <v>10</v>
      </c>
      <c r="F74" s="836"/>
      <c r="G74" s="836"/>
      <c r="H74" s="836"/>
      <c r="I74" s="836"/>
      <c r="J74" s="296" t="s">
        <v>11</v>
      </c>
      <c r="K74" s="249"/>
    </row>
    <row r="75" spans="1:14" ht="20.25" hidden="1" customHeight="1" x14ac:dyDescent="0.25">
      <c r="A75" s="564">
        <v>44367</v>
      </c>
      <c r="B75" s="562">
        <v>1</v>
      </c>
      <c r="C75" s="569">
        <v>0.59027777777777779</v>
      </c>
      <c r="D75" s="566">
        <v>21</v>
      </c>
      <c r="E75" s="567" t="s">
        <v>112</v>
      </c>
      <c r="F75" s="570" t="s">
        <v>22</v>
      </c>
      <c r="G75" s="556" t="s">
        <v>12</v>
      </c>
      <c r="H75" s="571" t="s">
        <v>22</v>
      </c>
      <c r="I75" s="572" t="s">
        <v>115</v>
      </c>
      <c r="J75" s="559" t="s">
        <v>404</v>
      </c>
      <c r="K75" s="249"/>
    </row>
    <row r="76" spans="1:14" ht="20.25" hidden="1" customHeight="1" x14ac:dyDescent="0.15">
      <c r="A76" s="565" t="str">
        <f>"（"&amp;TEXT(A75,"aaa")&amp;"）"</f>
        <v>（日）</v>
      </c>
      <c r="B76" s="562">
        <v>2</v>
      </c>
      <c r="C76" s="560">
        <f>C75+0.0208333333333333</f>
        <v>0.61111111111111105</v>
      </c>
      <c r="D76" s="566">
        <v>23</v>
      </c>
      <c r="E76" s="567" t="s">
        <v>347</v>
      </c>
      <c r="F76" s="570" t="s">
        <v>160</v>
      </c>
      <c r="G76" s="556" t="s">
        <v>32</v>
      </c>
      <c r="H76" s="571" t="s">
        <v>160</v>
      </c>
      <c r="I76" s="572" t="s">
        <v>348</v>
      </c>
      <c r="J76" s="559" t="s">
        <v>403</v>
      </c>
      <c r="K76" s="249"/>
    </row>
    <row r="77" spans="1:14" ht="20.25" hidden="1" customHeight="1" x14ac:dyDescent="0.25">
      <c r="A77" s="300" t="s">
        <v>110</v>
      </c>
      <c r="B77" s="562">
        <v>3</v>
      </c>
      <c r="C77" s="560">
        <f>C76+0.0208333333333333</f>
        <v>0.63194444444444431</v>
      </c>
      <c r="D77" s="566">
        <v>25</v>
      </c>
      <c r="E77" s="567" t="s">
        <v>148</v>
      </c>
      <c r="F77" s="570"/>
      <c r="G77" s="556" t="s">
        <v>32</v>
      </c>
      <c r="H77" s="571" t="s">
        <v>160</v>
      </c>
      <c r="I77" s="572" t="s">
        <v>149</v>
      </c>
      <c r="J77" s="559" t="s">
        <v>407</v>
      </c>
      <c r="K77" s="249"/>
    </row>
    <row r="78" spans="1:14" ht="20.25" hidden="1" customHeight="1" x14ac:dyDescent="0.15">
      <c r="A78" s="464" t="s">
        <v>281</v>
      </c>
      <c r="B78" s="562">
        <v>4</v>
      </c>
      <c r="C78" s="560">
        <v>0.66666666666666663</v>
      </c>
      <c r="D78" s="566">
        <v>27</v>
      </c>
      <c r="E78" s="567" t="s">
        <v>152</v>
      </c>
      <c r="F78" s="570"/>
      <c r="G78" s="556" t="s">
        <v>32</v>
      </c>
      <c r="H78" s="571" t="s">
        <v>160</v>
      </c>
      <c r="I78" s="572" t="s">
        <v>153</v>
      </c>
      <c r="J78" s="559" t="s">
        <v>405</v>
      </c>
      <c r="K78" s="249"/>
      <c r="L78" s="497"/>
      <c r="N78" s="497"/>
    </row>
    <row r="79" spans="1:14" ht="20.25" hidden="1" customHeight="1" x14ac:dyDescent="0.15">
      <c r="A79" s="307" t="s">
        <v>13</v>
      </c>
      <c r="B79" s="562">
        <v>5</v>
      </c>
      <c r="C79" s="560">
        <f>C78+0.0208333333333333</f>
        <v>0.68749999999999989</v>
      </c>
      <c r="D79" s="566">
        <v>28</v>
      </c>
      <c r="E79" s="567" t="s">
        <v>154</v>
      </c>
      <c r="F79" s="570" t="s">
        <v>160</v>
      </c>
      <c r="G79" s="556" t="s">
        <v>32</v>
      </c>
      <c r="H79" s="571" t="s">
        <v>160</v>
      </c>
      <c r="I79" s="568" t="s">
        <v>155</v>
      </c>
      <c r="J79" s="559" t="s">
        <v>406</v>
      </c>
      <c r="K79" s="249"/>
    </row>
    <row r="80" spans="1:14" ht="20.25" hidden="1" customHeight="1" x14ac:dyDescent="0.15">
      <c r="A80" s="303" t="s">
        <v>298</v>
      </c>
      <c r="B80" s="298"/>
      <c r="C80" s="288"/>
      <c r="D80" s="348"/>
      <c r="E80" s="265"/>
      <c r="F80" s="318"/>
      <c r="G80" s="347"/>
      <c r="H80" s="319"/>
      <c r="I80" s="268"/>
      <c r="J80" s="313"/>
      <c r="K80" s="249"/>
    </row>
    <row r="81" spans="1:14" ht="20.25" hidden="1" customHeight="1" x14ac:dyDescent="0.15">
      <c r="A81" s="303"/>
      <c r="B81" s="298"/>
      <c r="C81" s="288"/>
      <c r="D81" s="348"/>
      <c r="E81" s="265"/>
      <c r="F81" s="318"/>
      <c r="G81" s="347"/>
      <c r="H81" s="319"/>
      <c r="I81" s="374"/>
      <c r="J81" s="313"/>
      <c r="K81" s="249"/>
    </row>
    <row r="82" spans="1:14" ht="20.25" hidden="1" customHeight="1" x14ac:dyDescent="0.15">
      <c r="A82" s="303"/>
      <c r="B82" s="298"/>
      <c r="C82" s="288"/>
      <c r="D82" s="348"/>
      <c r="E82" s="265"/>
      <c r="F82" s="318"/>
      <c r="G82" s="347"/>
      <c r="H82" s="319"/>
      <c r="I82" s="374"/>
      <c r="J82" s="313"/>
      <c r="K82" s="249"/>
    </row>
    <row r="83" spans="1:14" ht="20.25" hidden="1" customHeight="1" x14ac:dyDescent="0.25">
      <c r="A83" s="326" t="s">
        <v>111</v>
      </c>
      <c r="B83" s="298"/>
      <c r="C83" s="288"/>
      <c r="D83" s="346"/>
      <c r="E83" s="344"/>
      <c r="F83" s="329"/>
      <c r="G83" s="259"/>
      <c r="H83" s="330"/>
      <c r="I83" s="345"/>
      <c r="J83" s="331"/>
      <c r="K83" s="249"/>
    </row>
    <row r="84" spans="1:14" ht="20.25" hidden="1" customHeight="1" x14ac:dyDescent="0.15">
      <c r="A84" s="303" t="s">
        <v>134</v>
      </c>
      <c r="B84" s="298"/>
      <c r="C84" s="289"/>
      <c r="D84" s="346"/>
      <c r="E84" s="344"/>
      <c r="F84" s="266" t="s">
        <v>22</v>
      </c>
      <c r="G84" s="330"/>
      <c r="H84" s="267" t="s">
        <v>22</v>
      </c>
      <c r="I84" s="345"/>
      <c r="J84" s="331"/>
      <c r="K84" s="249"/>
    </row>
    <row r="85" spans="1:14" ht="20.25" hidden="1" customHeight="1" x14ac:dyDescent="0.15">
      <c r="A85" s="472" t="s">
        <v>118</v>
      </c>
      <c r="B85" s="298"/>
      <c r="C85" s="289"/>
      <c r="D85" s="324"/>
      <c r="E85" s="325"/>
      <c r="F85" s="325"/>
      <c r="G85" s="325"/>
      <c r="H85" s="325"/>
      <c r="I85" s="325"/>
      <c r="J85" s="287"/>
    </row>
    <row r="86" spans="1:14" ht="20.25" hidden="1" customHeight="1" thickBot="1" x14ac:dyDescent="0.2">
      <c r="A86" s="309"/>
      <c r="B86" s="310"/>
      <c r="C86" s="290"/>
      <c r="D86" s="349"/>
      <c r="E86" s="350"/>
      <c r="F86" s="270"/>
      <c r="G86" s="271"/>
      <c r="H86" s="271"/>
      <c r="I86" s="351"/>
      <c r="J86" s="292"/>
      <c r="K86" s="249"/>
      <c r="M86" s="497"/>
    </row>
    <row r="87" spans="1:14" ht="18" hidden="1" customHeight="1" x14ac:dyDescent="0.15">
      <c r="A87" s="280"/>
      <c r="B87" s="281"/>
      <c r="C87" s="282"/>
      <c r="D87" s="281"/>
      <c r="E87" s="283"/>
      <c r="F87" s="278"/>
      <c r="G87" s="279"/>
      <c r="H87" s="279"/>
      <c r="I87" s="277"/>
      <c r="J87" s="284"/>
    </row>
    <row r="88" spans="1:14" ht="18" hidden="1" customHeight="1" thickBot="1" x14ac:dyDescent="0.2">
      <c r="A88" s="837" t="s">
        <v>161</v>
      </c>
      <c r="B88" s="837"/>
      <c r="C88" s="493">
        <v>2.4305555555555556E-2</v>
      </c>
      <c r="D88" s="498"/>
      <c r="E88" s="498"/>
      <c r="F88" s="498"/>
      <c r="G88" s="498"/>
      <c r="H88" s="498"/>
      <c r="I88" s="255"/>
      <c r="J88" s="256"/>
      <c r="K88" s="249"/>
    </row>
    <row r="89" spans="1:14" ht="18" hidden="1" customHeight="1" x14ac:dyDescent="0.15">
      <c r="A89" s="293" t="s">
        <v>6</v>
      </c>
      <c r="B89" s="294" t="s">
        <v>7</v>
      </c>
      <c r="C89" s="295" t="s">
        <v>8</v>
      </c>
      <c r="D89" s="295" t="s">
        <v>9</v>
      </c>
      <c r="E89" s="836" t="s">
        <v>10</v>
      </c>
      <c r="F89" s="836"/>
      <c r="G89" s="836"/>
      <c r="H89" s="836"/>
      <c r="I89" s="836"/>
      <c r="J89" s="296" t="s">
        <v>11</v>
      </c>
      <c r="K89" s="249"/>
    </row>
    <row r="90" spans="1:14" ht="20.25" hidden="1" customHeight="1" x14ac:dyDescent="0.25">
      <c r="A90" s="564">
        <v>44367</v>
      </c>
      <c r="B90" s="562">
        <v>1</v>
      </c>
      <c r="C90" s="569">
        <v>0.59027777777777779</v>
      </c>
      <c r="D90" s="566">
        <v>22</v>
      </c>
      <c r="E90" s="567" t="s">
        <v>343</v>
      </c>
      <c r="F90" s="570" t="s">
        <v>160</v>
      </c>
      <c r="G90" s="556" t="s">
        <v>32</v>
      </c>
      <c r="H90" s="571" t="s">
        <v>160</v>
      </c>
      <c r="I90" s="572" t="s">
        <v>344</v>
      </c>
      <c r="J90" s="559" t="s">
        <v>401</v>
      </c>
      <c r="K90" s="249"/>
    </row>
    <row r="91" spans="1:14" ht="20.25" hidden="1" customHeight="1" x14ac:dyDescent="0.15">
      <c r="A91" s="565" t="str">
        <f>"（"&amp;TEXT(A90,"aaa")&amp;"）"</f>
        <v>（日）</v>
      </c>
      <c r="B91" s="562">
        <v>2</v>
      </c>
      <c r="C91" s="560">
        <f>C90+0.0208333333333333</f>
        <v>0.61111111111111105</v>
      </c>
      <c r="D91" s="566">
        <v>24</v>
      </c>
      <c r="E91" s="567" t="s">
        <v>345</v>
      </c>
      <c r="F91" s="570" t="s">
        <v>160</v>
      </c>
      <c r="G91" s="556" t="s">
        <v>32</v>
      </c>
      <c r="H91" s="571" t="s">
        <v>160</v>
      </c>
      <c r="I91" s="572" t="s">
        <v>346</v>
      </c>
      <c r="J91" s="559" t="s">
        <v>402</v>
      </c>
      <c r="K91" s="249"/>
    </row>
    <row r="92" spans="1:14" ht="20.25" hidden="1" customHeight="1" x14ac:dyDescent="0.25">
      <c r="A92" s="300" t="s">
        <v>110</v>
      </c>
      <c r="B92" s="562">
        <v>3</v>
      </c>
      <c r="C92" s="560">
        <v>0.63888888888888895</v>
      </c>
      <c r="D92" s="566">
        <v>26</v>
      </c>
      <c r="E92" s="567" t="s">
        <v>150</v>
      </c>
      <c r="F92" s="570"/>
      <c r="G92" s="556" t="s">
        <v>32</v>
      </c>
      <c r="H92" s="571" t="s">
        <v>160</v>
      </c>
      <c r="I92" s="572" t="s">
        <v>151</v>
      </c>
      <c r="J92" s="559" t="s">
        <v>408</v>
      </c>
      <c r="K92" s="249"/>
      <c r="N92" s="497"/>
    </row>
    <row r="93" spans="1:14" ht="20.25" hidden="1" customHeight="1" x14ac:dyDescent="0.15">
      <c r="A93" s="464" t="s">
        <v>282</v>
      </c>
      <c r="B93" s="298"/>
      <c r="C93" s="288"/>
      <c r="D93" s="348"/>
      <c r="E93" s="265"/>
      <c r="F93" s="318"/>
      <c r="G93" s="347"/>
      <c r="H93" s="319"/>
      <c r="I93" s="374"/>
      <c r="J93" s="313"/>
      <c r="K93" s="249"/>
      <c r="L93" s="497"/>
    </row>
    <row r="94" spans="1:14" ht="20.25" hidden="1" customHeight="1" x14ac:dyDescent="0.15">
      <c r="A94" s="307" t="s">
        <v>13</v>
      </c>
      <c r="B94" s="298"/>
      <c r="C94" s="288"/>
      <c r="D94" s="348"/>
      <c r="E94" s="265"/>
      <c r="F94" s="318"/>
      <c r="G94" s="347"/>
      <c r="H94" s="319"/>
      <c r="I94" s="268"/>
      <c r="J94" s="313"/>
      <c r="K94" s="249"/>
    </row>
    <row r="95" spans="1:14" ht="20.25" hidden="1" customHeight="1" x14ac:dyDescent="0.15">
      <c r="A95" s="303" t="s">
        <v>298</v>
      </c>
      <c r="B95" s="298"/>
      <c r="C95" s="288"/>
      <c r="D95" s="348"/>
      <c r="E95" s="265"/>
      <c r="F95" s="318"/>
      <c r="G95" s="347"/>
      <c r="H95" s="319"/>
      <c r="I95" s="268"/>
      <c r="J95" s="313"/>
      <c r="K95" s="249"/>
    </row>
    <row r="96" spans="1:14" ht="20.25" hidden="1" customHeight="1" x14ac:dyDescent="0.15">
      <c r="A96" s="303"/>
      <c r="B96" s="298"/>
      <c r="C96" s="288"/>
      <c r="D96" s="348"/>
      <c r="E96" s="265"/>
      <c r="F96" s="318"/>
      <c r="G96" s="347"/>
      <c r="H96" s="319"/>
      <c r="I96" s="374"/>
      <c r="J96" s="313"/>
      <c r="K96" s="249"/>
    </row>
    <row r="97" spans="1:14" ht="20.25" hidden="1" customHeight="1" x14ac:dyDescent="0.15">
      <c r="A97" s="303"/>
      <c r="B97" s="298"/>
      <c r="C97" s="288"/>
      <c r="D97" s="348"/>
      <c r="E97" s="265"/>
      <c r="F97" s="318"/>
      <c r="G97" s="347"/>
      <c r="H97" s="319"/>
      <c r="I97" s="374"/>
      <c r="J97" s="313"/>
      <c r="K97" s="249"/>
    </row>
    <row r="98" spans="1:14" ht="20.25" hidden="1" customHeight="1" x14ac:dyDescent="0.25">
      <c r="A98" s="326" t="s">
        <v>111</v>
      </c>
      <c r="B98" s="298"/>
      <c r="C98" s="288"/>
      <c r="D98" s="346"/>
      <c r="E98" s="344"/>
      <c r="F98" s="329"/>
      <c r="G98" s="259"/>
      <c r="H98" s="330"/>
      <c r="I98" s="345"/>
      <c r="J98" s="331"/>
      <c r="K98" s="249"/>
    </row>
    <row r="99" spans="1:14" ht="20.25" hidden="1" customHeight="1" x14ac:dyDescent="0.15">
      <c r="A99" s="303" t="s">
        <v>134</v>
      </c>
      <c r="B99" s="298"/>
      <c r="C99" s="289"/>
      <c r="D99" s="346"/>
      <c r="E99" s="344"/>
      <c r="F99" s="266"/>
      <c r="G99" s="330"/>
      <c r="H99" s="267"/>
      <c r="I99" s="345"/>
      <c r="J99" s="331"/>
      <c r="K99" s="249"/>
    </row>
    <row r="100" spans="1:14" ht="20.25" hidden="1" customHeight="1" x14ac:dyDescent="0.15">
      <c r="A100" s="472" t="s">
        <v>118</v>
      </c>
      <c r="B100" s="298"/>
      <c r="C100" s="289"/>
      <c r="D100" s="324"/>
      <c r="E100" s="325"/>
      <c r="F100" s="325"/>
      <c r="G100" s="325"/>
      <c r="H100" s="325"/>
      <c r="I100" s="325"/>
      <c r="J100" s="287"/>
    </row>
    <row r="101" spans="1:14" ht="20.25" hidden="1" customHeight="1" thickBot="1" x14ac:dyDescent="0.2">
      <c r="A101" s="309"/>
      <c r="B101" s="310"/>
      <c r="C101" s="290"/>
      <c r="D101" s="349"/>
      <c r="E101" s="350"/>
      <c r="F101" s="270"/>
      <c r="G101" s="271"/>
      <c r="H101" s="271"/>
      <c r="I101" s="351"/>
      <c r="J101" s="292"/>
      <c r="K101" s="249"/>
    </row>
    <row r="102" spans="1:14" ht="18" customHeight="1" x14ac:dyDescent="0.15">
      <c r="A102" s="280"/>
      <c r="B102" s="281"/>
      <c r="C102" s="282"/>
      <c r="D102" s="281"/>
      <c r="E102" s="283"/>
      <c r="F102" s="278"/>
      <c r="G102" s="279"/>
      <c r="H102" s="279"/>
      <c r="I102" s="277"/>
      <c r="J102" s="284"/>
    </row>
    <row r="103" spans="1:14" ht="20.25" customHeight="1" thickBot="1" x14ac:dyDescent="0.2">
      <c r="A103" s="837" t="s">
        <v>161</v>
      </c>
      <c r="B103" s="837"/>
      <c r="C103" s="493">
        <v>2.0833333333333332E-2</v>
      </c>
      <c r="D103" s="493">
        <v>1.0416666666666666E-2</v>
      </c>
      <c r="E103" s="494"/>
      <c r="F103" s="494"/>
      <c r="G103" s="494"/>
      <c r="H103" s="494"/>
      <c r="I103" s="255"/>
      <c r="J103" s="256"/>
      <c r="K103" s="249"/>
    </row>
    <row r="104" spans="1:14" ht="20.25" customHeight="1" x14ac:dyDescent="0.15">
      <c r="A104" s="293" t="s">
        <v>6</v>
      </c>
      <c r="B104" s="294" t="s">
        <v>7</v>
      </c>
      <c r="C104" s="295" t="s">
        <v>8</v>
      </c>
      <c r="D104" s="295" t="s">
        <v>9</v>
      </c>
      <c r="E104" s="836" t="s">
        <v>10</v>
      </c>
      <c r="F104" s="836"/>
      <c r="G104" s="836"/>
      <c r="H104" s="836"/>
      <c r="I104" s="836"/>
      <c r="J104" s="296" t="s">
        <v>11</v>
      </c>
      <c r="K104" s="249"/>
    </row>
    <row r="105" spans="1:14" ht="20.25" customHeight="1" x14ac:dyDescent="0.25">
      <c r="A105" s="297">
        <v>44381</v>
      </c>
      <c r="B105" s="501">
        <v>1</v>
      </c>
      <c r="C105" s="502">
        <v>0.39583333333333331</v>
      </c>
      <c r="D105" s="588">
        <v>21</v>
      </c>
      <c r="E105" s="527" t="s">
        <v>470</v>
      </c>
      <c r="F105" s="516" t="s">
        <v>160</v>
      </c>
      <c r="G105" s="506" t="s">
        <v>32</v>
      </c>
      <c r="H105" s="517" t="s">
        <v>160</v>
      </c>
      <c r="I105" s="589" t="s">
        <v>196</v>
      </c>
      <c r="J105" s="512" t="s">
        <v>543</v>
      </c>
      <c r="K105" s="249"/>
    </row>
    <row r="106" spans="1:14" ht="20.25" customHeight="1" x14ac:dyDescent="0.15">
      <c r="A106" s="299" t="str">
        <f>"（"&amp;TEXT(A105,"aaa")&amp;"）"</f>
        <v>（日）</v>
      </c>
      <c r="B106" s="501">
        <v>2</v>
      </c>
      <c r="C106" s="510">
        <f>C105+$C$103</f>
        <v>0.41666666666666663</v>
      </c>
      <c r="D106" s="588">
        <v>23</v>
      </c>
      <c r="E106" s="527" t="s">
        <v>270</v>
      </c>
      <c r="F106" s="516" t="s">
        <v>160</v>
      </c>
      <c r="G106" s="506" t="s">
        <v>32</v>
      </c>
      <c r="H106" s="517" t="s">
        <v>160</v>
      </c>
      <c r="I106" s="589" t="s">
        <v>184</v>
      </c>
      <c r="J106" s="512" t="s">
        <v>544</v>
      </c>
      <c r="K106" s="249"/>
    </row>
    <row r="107" spans="1:14" ht="20.25" customHeight="1" x14ac:dyDescent="0.25">
      <c r="A107" s="300" t="s">
        <v>110</v>
      </c>
      <c r="B107" s="501">
        <v>3</v>
      </c>
      <c r="C107" s="510">
        <f t="shared" ref="C107" si="2">C106+$C$103</f>
        <v>0.43749999999999994</v>
      </c>
      <c r="D107" s="588">
        <v>25</v>
      </c>
      <c r="E107" s="527" t="s">
        <v>148</v>
      </c>
      <c r="F107" s="516"/>
      <c r="G107" s="506" t="s">
        <v>32</v>
      </c>
      <c r="H107" s="517" t="s">
        <v>160</v>
      </c>
      <c r="I107" s="589" t="s">
        <v>149</v>
      </c>
      <c r="J107" s="512" t="s">
        <v>525</v>
      </c>
      <c r="K107" s="249"/>
    </row>
    <row r="108" spans="1:14" ht="20.25" customHeight="1" x14ac:dyDescent="0.15">
      <c r="A108" s="302" t="s">
        <v>519</v>
      </c>
      <c r="B108" s="501">
        <v>4</v>
      </c>
      <c r="C108" s="510">
        <f>C121+C103+0.0138888888888889</f>
        <v>0.48611111111111105</v>
      </c>
      <c r="D108" s="588">
        <v>27</v>
      </c>
      <c r="E108" s="527" t="s">
        <v>523</v>
      </c>
      <c r="F108" s="516"/>
      <c r="G108" s="506" t="s">
        <v>32</v>
      </c>
      <c r="H108" s="517" t="s">
        <v>160</v>
      </c>
      <c r="I108" s="528" t="s">
        <v>524</v>
      </c>
      <c r="J108" s="512" t="s">
        <v>527</v>
      </c>
      <c r="K108" s="249"/>
      <c r="L108" s="497"/>
      <c r="N108" s="497"/>
    </row>
    <row r="109" spans="1:14" ht="20.25" customHeight="1" x14ac:dyDescent="0.15">
      <c r="A109" s="307" t="s">
        <v>13</v>
      </c>
      <c r="B109" s="501">
        <v>5</v>
      </c>
      <c r="C109" s="510">
        <f>C108+C103</f>
        <v>0.50694444444444442</v>
      </c>
      <c r="D109" s="588">
        <v>28</v>
      </c>
      <c r="E109" s="527" t="s">
        <v>521</v>
      </c>
      <c r="F109" s="516"/>
      <c r="G109" s="506"/>
      <c r="H109" s="517"/>
      <c r="I109" s="589" t="s">
        <v>522</v>
      </c>
      <c r="J109" s="512" t="s">
        <v>528</v>
      </c>
      <c r="K109" s="249"/>
    </row>
    <row r="110" spans="1:14" ht="20.25" customHeight="1" x14ac:dyDescent="0.15">
      <c r="A110" s="303" t="s">
        <v>201</v>
      </c>
      <c r="B110" s="298"/>
      <c r="C110" s="288"/>
      <c r="D110" s="348"/>
      <c r="E110" s="265"/>
      <c r="F110" s="318"/>
      <c r="G110" s="347"/>
      <c r="H110" s="319"/>
      <c r="I110" s="268"/>
      <c r="J110" s="313"/>
      <c r="K110" s="249"/>
    </row>
    <row r="111" spans="1:14" ht="20.25" customHeight="1" x14ac:dyDescent="0.15">
      <c r="A111" s="303"/>
      <c r="B111" s="298"/>
      <c r="C111" s="288"/>
      <c r="D111" s="348"/>
      <c r="E111" s="265"/>
      <c r="F111" s="318"/>
      <c r="G111" s="347"/>
      <c r="H111" s="319"/>
      <c r="I111" s="374"/>
      <c r="J111" s="313"/>
      <c r="K111" s="249"/>
      <c r="M111" s="580"/>
    </row>
    <row r="112" spans="1:14" ht="20.25" customHeight="1" x14ac:dyDescent="0.25">
      <c r="A112" s="326" t="s">
        <v>111</v>
      </c>
      <c r="B112" s="298"/>
      <c r="C112" s="288"/>
      <c r="D112" s="346"/>
      <c r="E112" s="265"/>
      <c r="F112" s="318"/>
      <c r="G112" s="347"/>
      <c r="H112" s="319"/>
      <c r="I112" s="374"/>
      <c r="J112" s="636"/>
      <c r="K112" s="249"/>
    </row>
    <row r="113" spans="1:14" ht="20.25" customHeight="1" x14ac:dyDescent="0.15">
      <c r="A113" s="303" t="s">
        <v>134</v>
      </c>
      <c r="B113" s="298"/>
      <c r="C113" s="289"/>
      <c r="D113" s="346"/>
      <c r="E113" s="265"/>
      <c r="F113" s="318" t="s">
        <v>22</v>
      </c>
      <c r="G113" s="319"/>
      <c r="H113" s="319" t="s">
        <v>22</v>
      </c>
      <c r="I113" s="374"/>
      <c r="J113" s="636"/>
      <c r="K113" s="249"/>
    </row>
    <row r="114" spans="1:14" ht="20.25" customHeight="1" x14ac:dyDescent="0.15">
      <c r="A114" s="303" t="s">
        <v>518</v>
      </c>
      <c r="B114" s="298"/>
      <c r="C114" s="289"/>
      <c r="D114" s="324"/>
      <c r="E114" s="325"/>
      <c r="F114" s="325"/>
      <c r="G114" s="325"/>
      <c r="H114" s="325"/>
      <c r="I114" s="325"/>
      <c r="J114" s="313"/>
    </row>
    <row r="115" spans="1:14" ht="20.25" customHeight="1" thickBot="1" x14ac:dyDescent="0.2">
      <c r="A115" s="371"/>
      <c r="B115" s="367"/>
      <c r="C115" s="290"/>
      <c r="D115" s="641"/>
      <c r="E115" s="458"/>
      <c r="F115" s="365"/>
      <c r="G115" s="366"/>
      <c r="H115" s="366"/>
      <c r="I115" s="351"/>
      <c r="J115" s="292"/>
      <c r="K115" s="249"/>
      <c r="M115" s="497"/>
    </row>
    <row r="116" spans="1:14" ht="20.25" customHeight="1" x14ac:dyDescent="0.15">
      <c r="A116" s="280"/>
      <c r="B116" s="281"/>
      <c r="C116" s="282"/>
      <c r="D116" s="281"/>
      <c r="E116" s="283"/>
      <c r="F116" s="278"/>
      <c r="G116" s="279"/>
      <c r="H116" s="279"/>
      <c r="I116" s="277"/>
      <c r="J116" s="284"/>
    </row>
    <row r="117" spans="1:14" ht="20.25" customHeight="1" thickBot="1" x14ac:dyDescent="0.2">
      <c r="A117" s="837" t="s">
        <v>161</v>
      </c>
      <c r="B117" s="837"/>
      <c r="C117" s="493">
        <v>2.0833333333333332E-2</v>
      </c>
      <c r="D117" s="493">
        <v>1.0416666666666666E-2</v>
      </c>
      <c r="E117" s="498"/>
      <c r="F117" s="498"/>
      <c r="G117" s="498"/>
      <c r="H117" s="498"/>
      <c r="I117" s="255"/>
      <c r="J117" s="256"/>
      <c r="K117" s="249"/>
    </row>
    <row r="118" spans="1:14" ht="20.25" customHeight="1" x14ac:dyDescent="0.15">
      <c r="A118" s="293" t="s">
        <v>6</v>
      </c>
      <c r="B118" s="294" t="s">
        <v>7</v>
      </c>
      <c r="C118" s="295" t="s">
        <v>8</v>
      </c>
      <c r="D118" s="295" t="s">
        <v>9</v>
      </c>
      <c r="E118" s="836" t="s">
        <v>10</v>
      </c>
      <c r="F118" s="836"/>
      <c r="G118" s="836"/>
      <c r="H118" s="836"/>
      <c r="I118" s="836"/>
      <c r="J118" s="296" t="s">
        <v>11</v>
      </c>
      <c r="K118" s="249"/>
    </row>
    <row r="119" spans="1:14" ht="20.25" customHeight="1" x14ac:dyDescent="0.25">
      <c r="A119" s="297">
        <v>44381</v>
      </c>
      <c r="B119" s="501">
        <v>1</v>
      </c>
      <c r="C119" s="502">
        <v>0.39583333333333331</v>
      </c>
      <c r="D119" s="588">
        <v>22</v>
      </c>
      <c r="E119" s="527" t="s">
        <v>197</v>
      </c>
      <c r="F119" s="516" t="s">
        <v>160</v>
      </c>
      <c r="G119" s="506" t="s">
        <v>32</v>
      </c>
      <c r="H119" s="517" t="s">
        <v>160</v>
      </c>
      <c r="I119" s="589" t="s">
        <v>220</v>
      </c>
      <c r="J119" s="512" t="s">
        <v>545</v>
      </c>
      <c r="K119" s="249"/>
    </row>
    <row r="120" spans="1:14" ht="20.25" customHeight="1" x14ac:dyDescent="0.15">
      <c r="A120" s="299" t="str">
        <f>"（"&amp;TEXT(A119,"aaa")&amp;"）"</f>
        <v>（日）</v>
      </c>
      <c r="B120" s="501">
        <v>2</v>
      </c>
      <c r="C120" s="510">
        <f>C119+$C$103</f>
        <v>0.41666666666666663</v>
      </c>
      <c r="D120" s="588">
        <v>24</v>
      </c>
      <c r="E120" s="527" t="s">
        <v>202</v>
      </c>
      <c r="F120" s="516" t="s">
        <v>160</v>
      </c>
      <c r="G120" s="506" t="s">
        <v>32</v>
      </c>
      <c r="H120" s="517" t="s">
        <v>160</v>
      </c>
      <c r="I120" s="589" t="s">
        <v>203</v>
      </c>
      <c r="J120" s="512" t="s">
        <v>546</v>
      </c>
      <c r="K120" s="249"/>
      <c r="M120" s="497"/>
    </row>
    <row r="121" spans="1:14" ht="20.25" customHeight="1" x14ac:dyDescent="0.25">
      <c r="A121" s="300" t="s">
        <v>110</v>
      </c>
      <c r="B121" s="501">
        <v>3</v>
      </c>
      <c r="C121" s="510">
        <f>C120+$C$103+0.0138888888888889</f>
        <v>0.45138888888888884</v>
      </c>
      <c r="D121" s="588">
        <v>26</v>
      </c>
      <c r="E121" s="527" t="s">
        <v>428</v>
      </c>
      <c r="F121" s="516"/>
      <c r="G121" s="506" t="s">
        <v>32</v>
      </c>
      <c r="H121" s="517" t="s">
        <v>160</v>
      </c>
      <c r="I121" s="528" t="s">
        <v>427</v>
      </c>
      <c r="J121" s="512" t="s">
        <v>526</v>
      </c>
      <c r="K121" s="249"/>
    </row>
    <row r="122" spans="1:14" ht="20.25" customHeight="1" x14ac:dyDescent="0.15">
      <c r="A122" s="302" t="s">
        <v>520</v>
      </c>
      <c r="B122" s="298"/>
      <c r="C122" s="288"/>
      <c r="D122" s="348"/>
      <c r="E122" s="265"/>
      <c r="F122" s="318"/>
      <c r="G122" s="347"/>
      <c r="H122" s="319"/>
      <c r="I122" s="374"/>
      <c r="J122" s="313"/>
      <c r="K122" s="249"/>
      <c r="L122" s="497"/>
      <c r="M122" s="497"/>
      <c r="N122" s="497"/>
    </row>
    <row r="123" spans="1:14" ht="20.25" customHeight="1" x14ac:dyDescent="0.15">
      <c r="A123" s="307" t="s">
        <v>13</v>
      </c>
      <c r="B123" s="298"/>
      <c r="C123" s="288"/>
      <c r="D123" s="348"/>
      <c r="E123" s="265"/>
      <c r="F123" s="318"/>
      <c r="G123" s="347"/>
      <c r="H123" s="319"/>
      <c r="I123" s="374"/>
      <c r="J123" s="313"/>
      <c r="K123" s="249"/>
    </row>
    <row r="124" spans="1:14" ht="20.25" customHeight="1" x14ac:dyDescent="0.15">
      <c r="A124" s="303" t="s">
        <v>178</v>
      </c>
      <c r="B124" s="298"/>
      <c r="C124" s="288"/>
      <c r="D124" s="348"/>
      <c r="E124" s="265"/>
      <c r="F124" s="318"/>
      <c r="G124" s="347"/>
      <c r="H124" s="319"/>
      <c r="I124" s="268"/>
      <c r="J124" s="313"/>
      <c r="K124" s="249"/>
    </row>
    <row r="125" spans="1:14" ht="20.25" customHeight="1" x14ac:dyDescent="0.15">
      <c r="A125" s="303"/>
      <c r="B125" s="298"/>
      <c r="C125" s="288"/>
      <c r="D125" s="348"/>
      <c r="E125" s="265"/>
      <c r="F125" s="318"/>
      <c r="G125" s="347"/>
      <c r="H125" s="319"/>
      <c r="I125" s="374"/>
      <c r="J125" s="313"/>
      <c r="K125" s="249"/>
      <c r="M125" s="580"/>
    </row>
    <row r="126" spans="1:14" ht="20.25" customHeight="1" x14ac:dyDescent="0.25">
      <c r="A126" s="326" t="s">
        <v>111</v>
      </c>
      <c r="B126" s="298"/>
      <c r="C126" s="288"/>
      <c r="D126" s="346"/>
      <c r="E126" s="265"/>
      <c r="F126" s="318"/>
      <c r="G126" s="347"/>
      <c r="H126" s="319"/>
      <c r="I126" s="374"/>
      <c r="J126" s="636"/>
      <c r="K126" s="249"/>
    </row>
    <row r="127" spans="1:14" ht="20.25" customHeight="1" x14ac:dyDescent="0.15">
      <c r="A127" s="303" t="s">
        <v>134</v>
      </c>
      <c r="B127" s="298"/>
      <c r="C127" s="289"/>
      <c r="D127" s="346"/>
      <c r="E127" s="265"/>
      <c r="F127" s="318" t="s">
        <v>22</v>
      </c>
      <c r="G127" s="319"/>
      <c r="H127" s="319" t="s">
        <v>22</v>
      </c>
      <c r="I127" s="374"/>
      <c r="J127" s="636"/>
      <c r="K127" s="249"/>
    </row>
    <row r="128" spans="1:14" ht="20.25" customHeight="1" x14ac:dyDescent="0.15">
      <c r="A128" s="303" t="s">
        <v>518</v>
      </c>
      <c r="B128" s="298"/>
      <c r="C128" s="289"/>
      <c r="D128" s="324"/>
      <c r="E128" s="325"/>
      <c r="F128" s="325"/>
      <c r="G128" s="325"/>
      <c r="H128" s="325"/>
      <c r="I128" s="325"/>
      <c r="J128" s="313"/>
    </row>
    <row r="129" spans="1:14" ht="20.25" customHeight="1" thickBot="1" x14ac:dyDescent="0.2">
      <c r="A129" s="371"/>
      <c r="B129" s="367"/>
      <c r="C129" s="290"/>
      <c r="D129" s="641"/>
      <c r="E129" s="458"/>
      <c r="F129" s="365"/>
      <c r="G129" s="366"/>
      <c r="H129" s="366"/>
      <c r="I129" s="351"/>
      <c r="J129" s="292"/>
      <c r="K129" s="249"/>
      <c r="M129" s="497"/>
    </row>
    <row r="130" spans="1:14" ht="20.25" customHeight="1" thickBot="1" x14ac:dyDescent="0.2">
      <c r="A130" s="837" t="s">
        <v>161</v>
      </c>
      <c r="B130" s="837"/>
      <c r="C130" s="493">
        <v>2.0833333333333332E-2</v>
      </c>
      <c r="D130" s="493">
        <v>1.0416666666666666E-2</v>
      </c>
      <c r="E130" s="498"/>
      <c r="F130" s="498"/>
      <c r="G130" s="498"/>
      <c r="H130" s="498"/>
      <c r="I130" s="255"/>
      <c r="J130" s="256"/>
      <c r="K130" s="249"/>
    </row>
    <row r="131" spans="1:14" ht="20.25" customHeight="1" x14ac:dyDescent="0.15">
      <c r="A131" s="293" t="s">
        <v>6</v>
      </c>
      <c r="B131" s="294" t="s">
        <v>7</v>
      </c>
      <c r="C131" s="295" t="s">
        <v>8</v>
      </c>
      <c r="D131" s="295" t="s">
        <v>9</v>
      </c>
      <c r="E131" s="836" t="s">
        <v>10</v>
      </c>
      <c r="F131" s="836"/>
      <c r="G131" s="836"/>
      <c r="H131" s="836"/>
      <c r="I131" s="836"/>
      <c r="J131" s="296" t="s">
        <v>11</v>
      </c>
      <c r="K131" s="249"/>
    </row>
    <row r="132" spans="1:14" ht="20.25" customHeight="1" x14ac:dyDescent="0.25">
      <c r="A132" s="297">
        <v>44395</v>
      </c>
      <c r="B132" s="298">
        <v>1</v>
      </c>
      <c r="C132" s="285">
        <v>0.5625</v>
      </c>
      <c r="D132" s="348">
        <v>21</v>
      </c>
      <c r="E132" s="265" t="s">
        <v>201</v>
      </c>
      <c r="F132" s="318">
        <v>2</v>
      </c>
      <c r="G132" s="347" t="s">
        <v>32</v>
      </c>
      <c r="H132" s="319">
        <v>4</v>
      </c>
      <c r="I132" s="374" t="s">
        <v>196</v>
      </c>
      <c r="J132" s="313" t="s">
        <v>404</v>
      </c>
      <c r="K132" s="249"/>
    </row>
    <row r="133" spans="1:14" ht="20.25" customHeight="1" x14ac:dyDescent="0.15">
      <c r="A133" s="299" t="str">
        <f>"（"&amp;TEXT(A132,"aaa")&amp;"）"</f>
        <v>（日）</v>
      </c>
      <c r="B133" s="298">
        <v>2</v>
      </c>
      <c r="C133" s="288">
        <f>C132+$C$103</f>
        <v>0.58333333333333337</v>
      </c>
      <c r="D133" s="348">
        <v>23</v>
      </c>
      <c r="E133" s="265" t="s">
        <v>270</v>
      </c>
      <c r="F133" s="318">
        <v>1</v>
      </c>
      <c r="G133" s="347" t="s">
        <v>32</v>
      </c>
      <c r="H133" s="319">
        <v>4</v>
      </c>
      <c r="I133" s="374" t="s">
        <v>184</v>
      </c>
      <c r="J133" s="313" t="s">
        <v>403</v>
      </c>
      <c r="K133" s="249"/>
    </row>
    <row r="134" spans="1:14" ht="20.25" customHeight="1" x14ac:dyDescent="0.25">
      <c r="A134" s="300" t="s">
        <v>110</v>
      </c>
      <c r="B134" s="298">
        <v>3</v>
      </c>
      <c r="C134" s="288">
        <f t="shared" ref="C134" si="3">C133+$C$103</f>
        <v>0.60416666666666674</v>
      </c>
      <c r="D134" s="348">
        <v>25</v>
      </c>
      <c r="E134" s="265" t="s">
        <v>586</v>
      </c>
      <c r="F134" s="318">
        <v>1</v>
      </c>
      <c r="G134" s="347" t="s">
        <v>32</v>
      </c>
      <c r="H134" s="319">
        <v>3</v>
      </c>
      <c r="I134" s="264" t="s">
        <v>587</v>
      </c>
      <c r="J134" s="313" t="s">
        <v>525</v>
      </c>
      <c r="K134" s="249"/>
    </row>
    <row r="135" spans="1:14" ht="20.25" customHeight="1" x14ac:dyDescent="0.15">
      <c r="A135" s="302" t="s">
        <v>281</v>
      </c>
      <c r="B135" s="298">
        <v>4</v>
      </c>
      <c r="C135" s="288">
        <f>C148+C130+0.0138888888888889</f>
        <v>0.65277777777777801</v>
      </c>
      <c r="D135" s="348">
        <v>27</v>
      </c>
      <c r="E135" s="265" t="s">
        <v>590</v>
      </c>
      <c r="F135" s="318">
        <v>3</v>
      </c>
      <c r="G135" s="347" t="s">
        <v>592</v>
      </c>
      <c r="H135" s="319">
        <v>3</v>
      </c>
      <c r="I135" s="268" t="s">
        <v>591</v>
      </c>
      <c r="J135" s="313" t="s">
        <v>405</v>
      </c>
      <c r="K135" s="249"/>
      <c r="L135" s="497"/>
      <c r="N135" s="497"/>
    </row>
    <row r="136" spans="1:14" ht="20.25" customHeight="1" x14ac:dyDescent="0.15">
      <c r="A136" s="307" t="s">
        <v>13</v>
      </c>
      <c r="B136" s="298">
        <v>5</v>
      </c>
      <c r="C136" s="288">
        <f>C135+C130</f>
        <v>0.67361111111111138</v>
      </c>
      <c r="D136" s="348">
        <v>28</v>
      </c>
      <c r="E136" s="265" t="s">
        <v>593</v>
      </c>
      <c r="F136" s="318">
        <v>1</v>
      </c>
      <c r="G136" s="347" t="s">
        <v>584</v>
      </c>
      <c r="H136" s="319">
        <v>3</v>
      </c>
      <c r="I136" s="374" t="s">
        <v>594</v>
      </c>
      <c r="J136" s="313" t="s">
        <v>406</v>
      </c>
      <c r="K136" s="249"/>
    </row>
    <row r="137" spans="1:14" ht="20.25" customHeight="1" x14ac:dyDescent="0.15">
      <c r="A137" s="303" t="s">
        <v>201</v>
      </c>
      <c r="B137" s="298"/>
      <c r="C137" s="288"/>
      <c r="D137" s="348"/>
      <c r="E137" s="265"/>
      <c r="F137" s="318"/>
      <c r="G137" s="347"/>
      <c r="H137" s="319"/>
      <c r="I137" s="268"/>
      <c r="J137" s="313"/>
      <c r="K137" s="249"/>
    </row>
    <row r="138" spans="1:14" ht="20.25" customHeight="1" x14ac:dyDescent="0.15">
      <c r="A138" s="303"/>
      <c r="B138" s="298"/>
      <c r="C138" s="288"/>
      <c r="D138" s="348"/>
      <c r="E138" s="265"/>
      <c r="F138" s="318"/>
      <c r="G138" s="347"/>
      <c r="H138" s="319"/>
      <c r="I138" s="374"/>
      <c r="J138" s="313"/>
      <c r="K138" s="249"/>
      <c r="M138" s="580"/>
    </row>
    <row r="139" spans="1:14" ht="20.25" customHeight="1" x14ac:dyDescent="0.25">
      <c r="A139" s="326" t="s">
        <v>111</v>
      </c>
      <c r="B139" s="298"/>
      <c r="C139" s="288"/>
      <c r="D139" s="346"/>
      <c r="E139" s="265"/>
      <c r="F139" s="318"/>
      <c r="G139" s="347"/>
      <c r="H139" s="319"/>
      <c r="I139" s="374"/>
      <c r="J139" s="644"/>
      <c r="K139" s="249"/>
    </row>
    <row r="140" spans="1:14" ht="20.25" customHeight="1" x14ac:dyDescent="0.15">
      <c r="A140" s="303" t="s">
        <v>134</v>
      </c>
      <c r="B140" s="298"/>
      <c r="C140" s="289"/>
      <c r="D140" s="346"/>
      <c r="E140" s="265"/>
      <c r="F140" s="318" t="s">
        <v>22</v>
      </c>
      <c r="G140" s="319"/>
      <c r="H140" s="319" t="s">
        <v>22</v>
      </c>
      <c r="I140" s="374"/>
      <c r="J140" s="644"/>
      <c r="K140" s="249"/>
    </row>
    <row r="141" spans="1:14" ht="20.25" customHeight="1" x14ac:dyDescent="0.15">
      <c r="A141" s="303" t="s">
        <v>118</v>
      </c>
      <c r="B141" s="298"/>
      <c r="C141" s="289"/>
      <c r="D141" s="324"/>
      <c r="E141" s="325"/>
      <c r="F141" s="325"/>
      <c r="G141" s="325"/>
      <c r="H141" s="325"/>
      <c r="I141" s="325"/>
      <c r="J141" s="313"/>
    </row>
    <row r="142" spans="1:14" ht="20.25" customHeight="1" thickBot="1" x14ac:dyDescent="0.2">
      <c r="A142" s="371"/>
      <c r="B142" s="367"/>
      <c r="C142" s="290"/>
      <c r="D142" s="641"/>
      <c r="E142" s="458"/>
      <c r="F142" s="365"/>
      <c r="G142" s="366"/>
      <c r="H142" s="366"/>
      <c r="I142" s="351"/>
      <c r="J142" s="292"/>
      <c r="K142" s="249"/>
      <c r="M142" s="497"/>
    </row>
    <row r="143" spans="1:14" ht="20.25" customHeight="1" x14ac:dyDescent="0.15">
      <c r="A143" s="280"/>
      <c r="B143" s="281"/>
      <c r="C143" s="282"/>
      <c r="D143" s="281"/>
      <c r="E143" s="283"/>
      <c r="F143" s="278"/>
      <c r="G143" s="279"/>
      <c r="H143" s="279"/>
      <c r="I143" s="277"/>
      <c r="J143" s="284"/>
    </row>
    <row r="144" spans="1:14" ht="20.25" customHeight="1" thickBot="1" x14ac:dyDescent="0.2">
      <c r="A144" s="837" t="s">
        <v>161</v>
      </c>
      <c r="B144" s="837"/>
      <c r="C144" s="493">
        <v>2.0833333333333332E-2</v>
      </c>
      <c r="D144" s="493">
        <v>1.0416666666666666E-2</v>
      </c>
      <c r="E144" s="498"/>
      <c r="F144" s="498"/>
      <c r="G144" s="498"/>
      <c r="H144" s="498"/>
      <c r="I144" s="255"/>
      <c r="J144" s="256"/>
      <c r="K144" s="249"/>
    </row>
    <row r="145" spans="1:14" ht="20.25" customHeight="1" x14ac:dyDescent="0.15">
      <c r="A145" s="293" t="s">
        <v>6</v>
      </c>
      <c r="B145" s="294" t="s">
        <v>7</v>
      </c>
      <c r="C145" s="295" t="s">
        <v>8</v>
      </c>
      <c r="D145" s="295" t="s">
        <v>9</v>
      </c>
      <c r="E145" s="836" t="s">
        <v>10</v>
      </c>
      <c r="F145" s="836"/>
      <c r="G145" s="836"/>
      <c r="H145" s="836"/>
      <c r="I145" s="836"/>
      <c r="J145" s="296" t="s">
        <v>11</v>
      </c>
      <c r="K145" s="249"/>
    </row>
    <row r="146" spans="1:14" ht="20.25" customHeight="1" x14ac:dyDescent="0.25">
      <c r="A146" s="297">
        <v>44395</v>
      </c>
      <c r="B146" s="298">
        <v>1</v>
      </c>
      <c r="C146" s="285">
        <v>0.5625</v>
      </c>
      <c r="D146" s="348">
        <v>22</v>
      </c>
      <c r="E146" s="265" t="s">
        <v>197</v>
      </c>
      <c r="F146" s="318">
        <v>0</v>
      </c>
      <c r="G146" s="347" t="s">
        <v>32</v>
      </c>
      <c r="H146" s="319">
        <v>7</v>
      </c>
      <c r="I146" s="374" t="s">
        <v>220</v>
      </c>
      <c r="J146" s="313" t="s">
        <v>401</v>
      </c>
      <c r="K146" s="249"/>
    </row>
    <row r="147" spans="1:14" ht="20.25" customHeight="1" x14ac:dyDescent="0.15">
      <c r="A147" s="299" t="str">
        <f>"（"&amp;TEXT(A146,"aaa")&amp;"）"</f>
        <v>（日）</v>
      </c>
      <c r="B147" s="298">
        <v>2</v>
      </c>
      <c r="C147" s="288">
        <f>C146+$C$103</f>
        <v>0.58333333333333337</v>
      </c>
      <c r="D147" s="348">
        <v>24</v>
      </c>
      <c r="E147" s="265" t="s">
        <v>202</v>
      </c>
      <c r="F147" s="318">
        <v>3</v>
      </c>
      <c r="G147" s="347" t="s">
        <v>585</v>
      </c>
      <c r="H147" s="319">
        <v>3</v>
      </c>
      <c r="I147" s="374" t="s">
        <v>203</v>
      </c>
      <c r="J147" s="313" t="s">
        <v>402</v>
      </c>
      <c r="K147" s="249"/>
      <c r="M147" s="497"/>
    </row>
    <row r="148" spans="1:14" ht="20.25" customHeight="1" x14ac:dyDescent="0.25">
      <c r="A148" s="300" t="s">
        <v>110</v>
      </c>
      <c r="B148" s="298">
        <v>3</v>
      </c>
      <c r="C148" s="288">
        <f>C147+$C$103+0.0138888888888889</f>
        <v>0.61805555555555569</v>
      </c>
      <c r="D148" s="348">
        <v>26</v>
      </c>
      <c r="E148" s="265" t="s">
        <v>588</v>
      </c>
      <c r="F148" s="318">
        <v>4</v>
      </c>
      <c r="G148" s="347" t="s">
        <v>32</v>
      </c>
      <c r="H148" s="319">
        <v>0</v>
      </c>
      <c r="I148" s="268" t="s">
        <v>589</v>
      </c>
      <c r="J148" s="313" t="s">
        <v>526</v>
      </c>
      <c r="K148" s="249"/>
    </row>
    <row r="149" spans="1:14" ht="20.25" customHeight="1" x14ac:dyDescent="0.15">
      <c r="A149" s="302" t="s">
        <v>282</v>
      </c>
      <c r="B149" s="298">
        <v>4</v>
      </c>
      <c r="C149" s="288">
        <v>0.63888888888888895</v>
      </c>
      <c r="D149" s="652" t="s">
        <v>580</v>
      </c>
      <c r="E149" s="265" t="s">
        <v>201</v>
      </c>
      <c r="F149" s="318"/>
      <c r="G149" s="347" t="s">
        <v>581</v>
      </c>
      <c r="H149" s="319"/>
      <c r="I149" s="374" t="s">
        <v>197</v>
      </c>
      <c r="J149" s="313" t="s">
        <v>582</v>
      </c>
      <c r="K149" s="249"/>
      <c r="L149" s="497"/>
      <c r="M149" s="497"/>
      <c r="N149" s="497"/>
    </row>
    <row r="150" spans="1:14" ht="20.25" customHeight="1" x14ac:dyDescent="0.15">
      <c r="A150" s="307" t="s">
        <v>13</v>
      </c>
      <c r="B150" s="298">
        <v>5</v>
      </c>
      <c r="C150" s="288">
        <v>0.65972222222222221</v>
      </c>
      <c r="D150" s="652" t="s">
        <v>580</v>
      </c>
      <c r="E150" s="265" t="s">
        <v>270</v>
      </c>
      <c r="F150" s="318"/>
      <c r="G150" s="347" t="s">
        <v>581</v>
      </c>
      <c r="H150" s="319"/>
      <c r="I150" s="374" t="s">
        <v>203</v>
      </c>
      <c r="J150" s="313" t="s">
        <v>583</v>
      </c>
      <c r="K150" s="249"/>
    </row>
    <row r="151" spans="1:14" ht="20.25" customHeight="1" x14ac:dyDescent="0.15">
      <c r="A151" s="303" t="s">
        <v>178</v>
      </c>
      <c r="B151" s="298"/>
      <c r="C151" s="288"/>
      <c r="D151" s="348"/>
      <c r="E151" s="265"/>
      <c r="F151" s="318"/>
      <c r="G151" s="347"/>
      <c r="H151" s="319"/>
      <c r="I151" s="268"/>
      <c r="J151" s="313"/>
      <c r="K151" s="249"/>
    </row>
    <row r="152" spans="1:14" ht="20.25" customHeight="1" x14ac:dyDescent="0.15">
      <c r="A152" s="303"/>
      <c r="B152" s="298"/>
      <c r="C152" s="288"/>
      <c r="D152" s="348"/>
      <c r="E152" s="265"/>
      <c r="F152" s="318"/>
      <c r="G152" s="347"/>
      <c r="H152" s="319"/>
      <c r="I152" s="374"/>
      <c r="J152" s="313"/>
      <c r="K152" s="249"/>
      <c r="M152" s="580"/>
    </row>
    <row r="153" spans="1:14" ht="20.25" customHeight="1" x14ac:dyDescent="0.25">
      <c r="A153" s="326" t="s">
        <v>111</v>
      </c>
      <c r="B153" s="298"/>
      <c r="C153" s="288"/>
      <c r="D153" s="346"/>
      <c r="E153" s="265"/>
      <c r="F153" s="318"/>
      <c r="G153" s="347"/>
      <c r="H153" s="319"/>
      <c r="I153" s="374"/>
      <c r="J153" s="644"/>
      <c r="K153" s="249"/>
    </row>
    <row r="154" spans="1:14" ht="20.25" customHeight="1" x14ac:dyDescent="0.15">
      <c r="A154" s="303" t="s">
        <v>134</v>
      </c>
      <c r="B154" s="298"/>
      <c r="C154" s="289"/>
      <c r="D154" s="346"/>
      <c r="E154" s="265"/>
      <c r="F154" s="318" t="s">
        <v>22</v>
      </c>
      <c r="G154" s="319"/>
      <c r="H154" s="319" t="s">
        <v>22</v>
      </c>
      <c r="I154" s="374"/>
      <c r="J154" s="644"/>
      <c r="K154" s="249"/>
    </row>
    <row r="155" spans="1:14" ht="20.25" customHeight="1" x14ac:dyDescent="0.15">
      <c r="A155" s="303" t="s">
        <v>118</v>
      </c>
      <c r="B155" s="298"/>
      <c r="C155" s="289"/>
      <c r="D155" s="324"/>
      <c r="E155" s="325"/>
      <c r="F155" s="325"/>
      <c r="G155" s="325"/>
      <c r="H155" s="325"/>
      <c r="I155" s="325"/>
      <c r="J155" s="313"/>
    </row>
    <row r="156" spans="1:14" ht="20.25" customHeight="1" thickBot="1" x14ac:dyDescent="0.2">
      <c r="A156" s="371"/>
      <c r="B156" s="367"/>
      <c r="C156" s="290"/>
      <c r="D156" s="641"/>
      <c r="E156" s="458"/>
      <c r="F156" s="365"/>
      <c r="G156" s="366"/>
      <c r="H156" s="366"/>
      <c r="I156" s="351"/>
      <c r="J156" s="292"/>
      <c r="K156" s="249"/>
      <c r="M156" s="497"/>
    </row>
  </sheetData>
  <mergeCells count="18">
    <mergeCell ref="A130:B130"/>
    <mergeCell ref="E131:I131"/>
    <mergeCell ref="A144:B144"/>
    <mergeCell ref="E145:I145"/>
    <mergeCell ref="A117:B117"/>
    <mergeCell ref="E118:I118"/>
    <mergeCell ref="A1:J1"/>
    <mergeCell ref="E4:I4"/>
    <mergeCell ref="E18:I18"/>
    <mergeCell ref="E104:I104"/>
    <mergeCell ref="E60:I60"/>
    <mergeCell ref="E32:I32"/>
    <mergeCell ref="E46:I46"/>
    <mergeCell ref="A103:B103"/>
    <mergeCell ref="A73:B73"/>
    <mergeCell ref="E74:I74"/>
    <mergeCell ref="A88:B88"/>
    <mergeCell ref="E89:I89"/>
  </mergeCells>
  <phoneticPr fontId="2"/>
  <printOptions horizontalCentered="1"/>
  <pageMargins left="0.51181102362204722" right="0.51181102362204722" top="0.35433070866141736" bottom="0.35433070866141736" header="0.11811023622047245" footer="0.11811023622047245"/>
  <pageSetup paperSize="9" scale="75" firstPageNumber="4294963191" fitToHeight="0" orientation="portrait" horizontalDpi="4294967293" r:id="rId1"/>
  <headerFooter alignWithMargins="0"/>
  <rowBreaks count="2" manualBreakCount="2">
    <brk id="44" max="9" man="1"/>
    <brk id="102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46"/>
  <sheetViews>
    <sheetView showGridLines="0" tabSelected="1" view="pageBreakPreview" topLeftCell="A22" zoomScale="90" zoomScaleNormal="85" zoomScaleSheetLayoutView="90" workbookViewId="0">
      <selection activeCell="P23" sqref="P23:W24"/>
    </sheetView>
  </sheetViews>
  <sheetFormatPr defaultColWidth="3.625" defaultRowHeight="17.25" x14ac:dyDescent="0.15"/>
  <cols>
    <col min="1" max="2" width="3.25" customWidth="1"/>
    <col min="3" max="3" width="3.25" style="9" customWidth="1"/>
    <col min="4" max="4" width="3.25" customWidth="1"/>
    <col min="5" max="9" width="3.25" style="9" customWidth="1"/>
    <col min="10" max="10" width="3.25" customWidth="1"/>
    <col min="11" max="15" width="3.25" style="9" customWidth="1"/>
    <col min="16" max="16" width="3.25" customWidth="1"/>
    <col min="17" max="18" width="3.25" style="9" customWidth="1"/>
    <col min="19" max="19" width="3.25" customWidth="1"/>
    <col min="20" max="21" width="3.25" style="9" customWidth="1"/>
    <col min="22" max="22" width="3.25" customWidth="1"/>
    <col min="23" max="23" width="3.25" style="9" customWidth="1"/>
    <col min="24" max="24" width="3.25" style="6" customWidth="1"/>
    <col min="25" max="33" width="3.25" customWidth="1"/>
    <col min="34" max="34" width="3.25" style="9" customWidth="1"/>
    <col min="35" max="35" width="3.25" customWidth="1"/>
    <col min="36" max="37" width="3.25" style="9" customWidth="1"/>
    <col min="38" max="44" width="2.75" customWidth="1"/>
  </cols>
  <sheetData>
    <row r="1" spans="1:44" ht="27.75" customHeight="1" x14ac:dyDescent="0.15">
      <c r="A1" s="848" t="s">
        <v>189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  <c r="AF1" s="849"/>
      <c r="AG1" s="849"/>
      <c r="AH1" s="849"/>
      <c r="AI1" s="849"/>
      <c r="AJ1" s="849"/>
      <c r="AK1" s="849"/>
      <c r="AL1" s="849"/>
      <c r="AM1" s="3"/>
      <c r="AN1" s="3"/>
      <c r="AO1" s="3"/>
      <c r="AP1" s="3"/>
      <c r="AQ1" s="3"/>
      <c r="AR1" s="3"/>
    </row>
    <row r="2" spans="1:44" ht="12" customHeight="1" x14ac:dyDescent="0.2">
      <c r="A2" s="3"/>
      <c r="B2" s="3"/>
      <c r="C2" s="7"/>
      <c r="D2" s="3"/>
      <c r="E2" s="7"/>
      <c r="F2" s="7"/>
      <c r="G2" s="7"/>
      <c r="H2" s="7"/>
      <c r="I2" s="7"/>
      <c r="J2" s="3"/>
      <c r="K2" s="7"/>
      <c r="L2" s="7"/>
      <c r="M2" s="7"/>
      <c r="N2" s="7"/>
      <c r="O2" s="7"/>
      <c r="P2" s="3"/>
      <c r="Q2" s="7"/>
      <c r="R2" s="7"/>
      <c r="S2" s="3"/>
      <c r="T2" s="7"/>
      <c r="U2" s="7"/>
      <c r="V2" s="3"/>
      <c r="W2" s="7"/>
      <c r="X2" s="5"/>
      <c r="AI2" s="3"/>
      <c r="AJ2" s="7"/>
      <c r="AK2" s="7"/>
      <c r="AL2" s="3"/>
    </row>
    <row r="3" spans="1:44" ht="36" customHeight="1" thickBot="1" x14ac:dyDescent="0.25">
      <c r="A3" s="161"/>
      <c r="C3" s="162" t="s">
        <v>5</v>
      </c>
      <c r="D3" s="162"/>
      <c r="E3" s="162"/>
      <c r="F3" s="8"/>
      <c r="G3" s="1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2"/>
      <c r="T3" s="10"/>
      <c r="U3" s="10"/>
      <c r="V3" s="2"/>
      <c r="W3" s="10"/>
      <c r="X3" s="8"/>
      <c r="Y3" s="163"/>
      <c r="Z3" s="8"/>
      <c r="AA3" s="164"/>
      <c r="AB3" s="163"/>
      <c r="AC3" s="163"/>
      <c r="AD3" s="151"/>
      <c r="AE3" s="165"/>
      <c r="AF3" s="165"/>
      <c r="AG3" s="165"/>
      <c r="AH3" s="166"/>
      <c r="AI3" s="161"/>
      <c r="AJ3" s="166"/>
      <c r="AK3" s="166"/>
      <c r="AL3" s="163"/>
      <c r="AM3" s="163"/>
      <c r="AN3" s="163"/>
      <c r="AO3" s="163"/>
      <c r="AP3" s="163"/>
      <c r="AQ3" s="163"/>
      <c r="AR3" s="163"/>
    </row>
    <row r="4" spans="1:44" ht="36" customHeight="1" thickBot="1" x14ac:dyDescent="0.2">
      <c r="A4" s="161"/>
      <c r="C4" s="764" t="s">
        <v>177</v>
      </c>
      <c r="D4" s="765"/>
      <c r="E4" s="766"/>
      <c r="F4" s="842" t="str">
        <f>C5</f>
        <v>SEISEKI B</v>
      </c>
      <c r="G4" s="843"/>
      <c r="H4" s="844"/>
      <c r="I4" s="770" t="str">
        <f>C6</f>
        <v>SEISEKI A</v>
      </c>
      <c r="J4" s="771"/>
      <c r="K4" s="769"/>
      <c r="L4" s="770" t="str">
        <f>C7</f>
        <v>永山</v>
      </c>
      <c r="M4" s="771"/>
      <c r="N4" s="769"/>
      <c r="O4" s="770" t="str">
        <f>C8</f>
        <v>落合</v>
      </c>
      <c r="P4" s="771"/>
      <c r="Q4" s="769"/>
      <c r="R4" s="770" t="str">
        <f>C9</f>
        <v>ムスタング</v>
      </c>
      <c r="S4" s="771"/>
      <c r="T4" s="769"/>
      <c r="U4" s="770" t="str">
        <f>C10</f>
        <v>鶴牧Ａ</v>
      </c>
      <c r="V4" s="771"/>
      <c r="W4" s="772"/>
      <c r="X4" s="153" t="s">
        <v>4</v>
      </c>
      <c r="Y4" s="11" t="s">
        <v>3</v>
      </c>
      <c r="Z4" s="11" t="s">
        <v>2</v>
      </c>
      <c r="AA4" s="39" t="s">
        <v>1</v>
      </c>
      <c r="AB4" s="12" t="s">
        <v>0</v>
      </c>
      <c r="AC4" s="151"/>
      <c r="AD4" s="151"/>
      <c r="AE4" s="165"/>
      <c r="AF4" s="165"/>
      <c r="AG4" s="165"/>
      <c r="AH4" s="166"/>
      <c r="AI4" s="161"/>
      <c r="AJ4" s="166"/>
      <c r="AK4" s="166"/>
    </row>
    <row r="5" spans="1:44" ht="36" customHeight="1" x14ac:dyDescent="0.15">
      <c r="A5" s="161"/>
      <c r="C5" s="776" t="s">
        <v>178</v>
      </c>
      <c r="D5" s="777"/>
      <c r="E5" s="777"/>
      <c r="F5" s="778"/>
      <c r="G5" s="779"/>
      <c r="H5" s="780"/>
      <c r="I5" s="167">
        <v>0</v>
      </c>
      <c r="J5" s="457" t="s">
        <v>494</v>
      </c>
      <c r="K5" s="168">
        <v>5</v>
      </c>
      <c r="L5" s="169">
        <v>1</v>
      </c>
      <c r="M5" s="457" t="s">
        <v>494</v>
      </c>
      <c r="N5" s="171">
        <v>7</v>
      </c>
      <c r="O5" s="167">
        <v>2</v>
      </c>
      <c r="P5" s="457" t="s">
        <v>529</v>
      </c>
      <c r="Q5" s="168">
        <v>1</v>
      </c>
      <c r="R5" s="169">
        <v>1</v>
      </c>
      <c r="S5" s="448" t="s">
        <v>300</v>
      </c>
      <c r="T5" s="171">
        <v>3</v>
      </c>
      <c r="U5" s="447">
        <v>0</v>
      </c>
      <c r="V5" s="448" t="s">
        <v>449</v>
      </c>
      <c r="W5" s="449">
        <v>3</v>
      </c>
      <c r="X5" s="355">
        <f>COUNTIF(F5:W5,"〇")*3+COUNTIF(F5:W5,"△")</f>
        <v>3</v>
      </c>
      <c r="Y5" s="152">
        <f>F5+I5+L5+O5+R5+U5</f>
        <v>4</v>
      </c>
      <c r="Z5" s="353">
        <f>H5+K5+N5+Q5+T5+W5</f>
        <v>19</v>
      </c>
      <c r="AA5" s="354">
        <f>Y5-Z5</f>
        <v>-15</v>
      </c>
      <c r="AB5" s="378">
        <v>5</v>
      </c>
      <c r="AC5" s="151"/>
      <c r="AD5" s="151"/>
      <c r="AE5" s="165"/>
      <c r="AF5" s="165"/>
      <c r="AG5" s="165"/>
      <c r="AH5" s="166"/>
      <c r="AI5" s="161"/>
      <c r="AJ5" s="166"/>
      <c r="AK5" s="166"/>
    </row>
    <row r="6" spans="1:44" s="4" customFormat="1" ht="36" customHeight="1" x14ac:dyDescent="0.15">
      <c r="A6" s="161"/>
      <c r="C6" s="781" t="s">
        <v>184</v>
      </c>
      <c r="D6" s="782"/>
      <c r="E6" s="782"/>
      <c r="F6" s="174">
        <v>5</v>
      </c>
      <c r="G6" s="455" t="s">
        <v>299</v>
      </c>
      <c r="H6" s="176">
        <v>0</v>
      </c>
      <c r="I6" s="787"/>
      <c r="J6" s="788"/>
      <c r="K6" s="789"/>
      <c r="L6" s="178">
        <v>3</v>
      </c>
      <c r="M6" s="455" t="s">
        <v>451</v>
      </c>
      <c r="N6" s="176">
        <v>1</v>
      </c>
      <c r="O6" s="177">
        <v>5</v>
      </c>
      <c r="P6" s="177" t="s">
        <v>448</v>
      </c>
      <c r="Q6" s="177">
        <v>0</v>
      </c>
      <c r="R6" s="178">
        <v>0</v>
      </c>
      <c r="S6" s="468" t="s">
        <v>300</v>
      </c>
      <c r="T6" s="176">
        <v>4</v>
      </c>
      <c r="U6" s="450">
        <v>2</v>
      </c>
      <c r="V6" s="468" t="s">
        <v>494</v>
      </c>
      <c r="W6" s="452">
        <v>3</v>
      </c>
      <c r="X6" s="356">
        <f t="shared" ref="X6:X9" si="0">COUNTIF(F6:W6,"〇")*3+COUNTIF(F6:W6,"△")</f>
        <v>9</v>
      </c>
      <c r="Y6" s="357">
        <f t="shared" ref="Y6:Y10" si="1">F6+I6+L6+O6+R6+U6</f>
        <v>15</v>
      </c>
      <c r="Z6" s="358">
        <f t="shared" ref="Z6:Z9" si="2">H6+K6+N6+Q6+T6+W6</f>
        <v>8</v>
      </c>
      <c r="AA6" s="359">
        <f t="shared" ref="AA6:AA10" si="3">Y6-Z6</f>
        <v>7</v>
      </c>
      <c r="AB6" s="380">
        <v>3</v>
      </c>
      <c r="AC6" s="428"/>
      <c r="AD6" s="151"/>
      <c r="AE6" s="165"/>
      <c r="AF6" s="165"/>
      <c r="AG6" s="165"/>
      <c r="AH6" s="166"/>
      <c r="AI6" s="161"/>
      <c r="AJ6" s="166"/>
      <c r="AK6" s="166"/>
    </row>
    <row r="7" spans="1:44" s="4" customFormat="1" ht="36" customHeight="1" x14ac:dyDescent="0.15">
      <c r="A7" s="161"/>
      <c r="C7" s="781" t="s">
        <v>182</v>
      </c>
      <c r="D7" s="782"/>
      <c r="E7" s="783"/>
      <c r="F7" s="174">
        <v>7</v>
      </c>
      <c r="G7" s="175" t="s">
        <v>496</v>
      </c>
      <c r="H7" s="176">
        <v>1</v>
      </c>
      <c r="I7" s="177">
        <v>1</v>
      </c>
      <c r="J7" s="175" t="s">
        <v>449</v>
      </c>
      <c r="K7" s="177">
        <v>3</v>
      </c>
      <c r="L7" s="787"/>
      <c r="M7" s="788"/>
      <c r="N7" s="789"/>
      <c r="O7" s="430">
        <v>4</v>
      </c>
      <c r="P7" s="177" t="s">
        <v>299</v>
      </c>
      <c r="Q7" s="431">
        <v>0</v>
      </c>
      <c r="R7" s="178">
        <v>2</v>
      </c>
      <c r="S7" s="429" t="s">
        <v>449</v>
      </c>
      <c r="T7" s="176">
        <v>8</v>
      </c>
      <c r="U7" s="450">
        <v>3</v>
      </c>
      <c r="V7" s="468" t="s">
        <v>570</v>
      </c>
      <c r="W7" s="452">
        <v>3</v>
      </c>
      <c r="X7" s="356">
        <f t="shared" si="0"/>
        <v>7</v>
      </c>
      <c r="Y7" s="357">
        <f t="shared" si="1"/>
        <v>17</v>
      </c>
      <c r="Z7" s="358">
        <f t="shared" si="2"/>
        <v>15</v>
      </c>
      <c r="AA7" s="359">
        <f t="shared" si="3"/>
        <v>2</v>
      </c>
      <c r="AB7" s="380">
        <v>4</v>
      </c>
      <c r="AC7" s="428"/>
      <c r="AD7" s="151"/>
      <c r="AE7" s="165"/>
      <c r="AF7" s="165"/>
      <c r="AG7" s="165"/>
      <c r="AH7" s="166"/>
      <c r="AI7" s="161"/>
      <c r="AJ7" s="166"/>
      <c r="AK7" s="166"/>
    </row>
    <row r="8" spans="1:44" s="4" customFormat="1" ht="36" customHeight="1" x14ac:dyDescent="0.15">
      <c r="A8" s="161"/>
      <c r="C8" s="781" t="s">
        <v>118</v>
      </c>
      <c r="D8" s="782"/>
      <c r="E8" s="782"/>
      <c r="F8" s="174">
        <v>1</v>
      </c>
      <c r="G8" s="455" t="s">
        <v>300</v>
      </c>
      <c r="H8" s="176">
        <v>2</v>
      </c>
      <c r="I8" s="177">
        <v>0</v>
      </c>
      <c r="J8" s="455" t="s">
        <v>449</v>
      </c>
      <c r="K8" s="177">
        <v>5</v>
      </c>
      <c r="L8" s="178">
        <v>0</v>
      </c>
      <c r="M8" s="455" t="s">
        <v>300</v>
      </c>
      <c r="N8" s="176">
        <v>4</v>
      </c>
      <c r="O8" s="787"/>
      <c r="P8" s="788"/>
      <c r="Q8" s="789"/>
      <c r="R8" s="178">
        <v>1</v>
      </c>
      <c r="S8" s="455" t="s">
        <v>494</v>
      </c>
      <c r="T8" s="176">
        <v>17</v>
      </c>
      <c r="U8" s="450">
        <v>1</v>
      </c>
      <c r="V8" s="451" t="s">
        <v>449</v>
      </c>
      <c r="W8" s="452">
        <v>12</v>
      </c>
      <c r="X8" s="356">
        <f t="shared" si="0"/>
        <v>0</v>
      </c>
      <c r="Y8" s="357">
        <f t="shared" si="1"/>
        <v>3</v>
      </c>
      <c r="Z8" s="358">
        <f>H8+K8+N8+Q8+T8+W8</f>
        <v>40</v>
      </c>
      <c r="AA8" s="359">
        <f t="shared" si="3"/>
        <v>-37</v>
      </c>
      <c r="AB8" s="380">
        <v>6</v>
      </c>
      <c r="AC8" s="428"/>
      <c r="AD8" s="151"/>
      <c r="AE8" s="165"/>
      <c r="AF8" s="165"/>
      <c r="AG8" s="165"/>
      <c r="AH8" s="166"/>
      <c r="AI8" s="161"/>
      <c r="AJ8" s="166"/>
      <c r="AK8" s="166"/>
    </row>
    <row r="9" spans="1:44" s="4" customFormat="1" ht="36" customHeight="1" x14ac:dyDescent="0.15">
      <c r="A9" s="161"/>
      <c r="C9" s="781" t="s">
        <v>119</v>
      </c>
      <c r="D9" s="845"/>
      <c r="E9" s="846"/>
      <c r="F9" s="440">
        <v>3</v>
      </c>
      <c r="G9" s="478" t="s">
        <v>531</v>
      </c>
      <c r="H9" s="442">
        <v>1</v>
      </c>
      <c r="I9" s="443">
        <v>4</v>
      </c>
      <c r="J9" s="478" t="s">
        <v>531</v>
      </c>
      <c r="K9" s="443">
        <v>0</v>
      </c>
      <c r="L9" s="444">
        <v>8</v>
      </c>
      <c r="M9" s="441" t="s">
        <v>451</v>
      </c>
      <c r="N9" s="442">
        <v>2</v>
      </c>
      <c r="O9" s="445">
        <v>17</v>
      </c>
      <c r="P9" s="175" t="s">
        <v>496</v>
      </c>
      <c r="Q9" s="445">
        <v>1</v>
      </c>
      <c r="R9" s="787"/>
      <c r="S9" s="788"/>
      <c r="T9" s="789"/>
      <c r="U9" s="453">
        <v>4</v>
      </c>
      <c r="V9" s="470" t="s">
        <v>495</v>
      </c>
      <c r="W9" s="454">
        <v>1</v>
      </c>
      <c r="X9" s="356">
        <f t="shared" si="0"/>
        <v>15</v>
      </c>
      <c r="Y9" s="357">
        <f t="shared" si="1"/>
        <v>36</v>
      </c>
      <c r="Z9" s="358">
        <f t="shared" si="2"/>
        <v>5</v>
      </c>
      <c r="AA9" s="359">
        <f t="shared" si="3"/>
        <v>31</v>
      </c>
      <c r="AB9" s="446">
        <v>1</v>
      </c>
      <c r="AC9" s="428"/>
      <c r="AD9" s="151"/>
      <c r="AE9" s="165"/>
      <c r="AF9" s="165"/>
      <c r="AG9" s="165"/>
      <c r="AH9" s="166"/>
      <c r="AI9" s="161"/>
      <c r="AJ9" s="166"/>
      <c r="AK9" s="166"/>
    </row>
    <row r="10" spans="1:44" ht="36" customHeight="1" thickBot="1" x14ac:dyDescent="0.2">
      <c r="A10" s="161"/>
      <c r="C10" s="797" t="s">
        <v>132</v>
      </c>
      <c r="D10" s="798"/>
      <c r="E10" s="798"/>
      <c r="F10" s="179">
        <v>3</v>
      </c>
      <c r="G10" s="180" t="s">
        <v>448</v>
      </c>
      <c r="H10" s="181">
        <v>0</v>
      </c>
      <c r="I10" s="182">
        <v>3</v>
      </c>
      <c r="J10" s="182" t="s">
        <v>495</v>
      </c>
      <c r="K10" s="182">
        <v>2</v>
      </c>
      <c r="L10" s="183">
        <v>3</v>
      </c>
      <c r="M10" s="477" t="s">
        <v>570</v>
      </c>
      <c r="N10" s="181">
        <v>3</v>
      </c>
      <c r="O10" s="182">
        <v>12</v>
      </c>
      <c r="P10" s="182" t="s">
        <v>448</v>
      </c>
      <c r="Q10" s="182">
        <v>1</v>
      </c>
      <c r="R10" s="183">
        <v>1</v>
      </c>
      <c r="S10" s="182" t="s">
        <v>494</v>
      </c>
      <c r="T10" s="182">
        <v>4</v>
      </c>
      <c r="U10" s="799"/>
      <c r="V10" s="800"/>
      <c r="W10" s="801"/>
      <c r="X10" s="360">
        <f>COUNTIF(F10:W10,"〇")*3+COUNTIF(F10:W10,"△")</f>
        <v>10</v>
      </c>
      <c r="Y10" s="361">
        <f t="shared" si="1"/>
        <v>22</v>
      </c>
      <c r="Z10" s="362">
        <f>H10+K10+N10+Q10+T10+W10</f>
        <v>10</v>
      </c>
      <c r="AA10" s="363">
        <f t="shared" si="3"/>
        <v>12</v>
      </c>
      <c r="AB10" s="381">
        <v>2</v>
      </c>
      <c r="AC10" s="151"/>
      <c r="AD10" s="151"/>
      <c r="AE10" s="165"/>
      <c r="AF10" s="165"/>
      <c r="AG10" s="165"/>
      <c r="AH10" s="166"/>
      <c r="AI10" s="161"/>
      <c r="AJ10" s="166"/>
      <c r="AK10" s="166"/>
    </row>
    <row r="11" spans="1:44" ht="25.15" customHeight="1" thickBot="1" x14ac:dyDescent="0.2">
      <c r="A11" s="161"/>
      <c r="C11" s="184"/>
      <c r="D11" s="185"/>
      <c r="E11" s="185"/>
      <c r="F11" s="186"/>
      <c r="G11" s="187"/>
      <c r="H11" s="186"/>
      <c r="I11" s="186"/>
      <c r="J11" s="186"/>
      <c r="K11" s="186"/>
      <c r="L11" s="186"/>
      <c r="M11" s="188"/>
      <c r="N11" s="186"/>
      <c r="O11" s="186"/>
      <c r="P11" s="186"/>
      <c r="Q11" s="186"/>
      <c r="R11" s="186"/>
      <c r="S11" s="188"/>
      <c r="T11" s="186"/>
      <c r="U11" s="186"/>
      <c r="V11" s="187"/>
      <c r="W11" s="186"/>
      <c r="X11" s="186"/>
      <c r="Y11" s="186"/>
      <c r="Z11" s="186"/>
      <c r="AA11" s="189"/>
      <c r="AB11" s="189"/>
      <c r="AC11" s="151"/>
      <c r="AD11" s="151"/>
      <c r="AE11" s="165"/>
      <c r="AF11" s="165"/>
      <c r="AG11" s="165"/>
      <c r="AH11" s="166"/>
      <c r="AI11" s="161"/>
      <c r="AJ11" s="166"/>
      <c r="AK11" s="166"/>
    </row>
    <row r="12" spans="1:44" ht="36" customHeight="1" thickBot="1" x14ac:dyDescent="0.2">
      <c r="A12" s="161"/>
      <c r="C12" s="764" t="s">
        <v>181</v>
      </c>
      <c r="D12" s="765"/>
      <c r="E12" s="766"/>
      <c r="F12" s="842" t="str">
        <f>C13</f>
        <v>多摩</v>
      </c>
      <c r="G12" s="843"/>
      <c r="H12" s="844"/>
      <c r="I12" s="770" t="str">
        <f>C14</f>
        <v>鶴牧B</v>
      </c>
      <c r="J12" s="771"/>
      <c r="K12" s="769"/>
      <c r="L12" s="770" t="str">
        <f>C15</f>
        <v>TKｽﾍﾟﾗｰﾚ</v>
      </c>
      <c r="M12" s="771"/>
      <c r="N12" s="769"/>
      <c r="O12" s="770" t="str">
        <f>C16</f>
        <v>東寺方</v>
      </c>
      <c r="P12" s="771"/>
      <c r="Q12" s="769"/>
      <c r="R12" s="770" t="str">
        <f>C17</f>
        <v>聖ヶ丘</v>
      </c>
      <c r="S12" s="771"/>
      <c r="T12" s="769"/>
      <c r="U12" s="773"/>
      <c r="V12" s="774"/>
      <c r="W12" s="775"/>
      <c r="X12" s="432" t="s">
        <v>4</v>
      </c>
      <c r="Y12" s="11" t="s">
        <v>3</v>
      </c>
      <c r="Z12" s="11" t="s">
        <v>2</v>
      </c>
      <c r="AA12" s="39" t="s">
        <v>1</v>
      </c>
      <c r="AB12" s="12" t="s">
        <v>0</v>
      </c>
      <c r="AC12" s="151"/>
      <c r="AD12" s="151"/>
      <c r="AE12" s="165"/>
      <c r="AF12" s="165"/>
      <c r="AG12" s="165"/>
      <c r="AH12" s="166"/>
      <c r="AI12" s="161"/>
      <c r="AJ12" s="166"/>
      <c r="AK12" s="166"/>
    </row>
    <row r="13" spans="1:44" ht="36" customHeight="1" x14ac:dyDescent="0.15">
      <c r="A13" s="161"/>
      <c r="C13" s="776" t="s">
        <v>179</v>
      </c>
      <c r="D13" s="777"/>
      <c r="E13" s="777"/>
      <c r="F13" s="778"/>
      <c r="G13" s="779"/>
      <c r="H13" s="780"/>
      <c r="I13" s="167">
        <v>0</v>
      </c>
      <c r="J13" s="457" t="s">
        <v>300</v>
      </c>
      <c r="K13" s="168">
        <v>9</v>
      </c>
      <c r="L13" s="169">
        <v>2</v>
      </c>
      <c r="M13" s="456" t="s">
        <v>530</v>
      </c>
      <c r="N13" s="171">
        <v>2</v>
      </c>
      <c r="O13" s="167">
        <v>1</v>
      </c>
      <c r="P13" s="457" t="s">
        <v>450</v>
      </c>
      <c r="Q13" s="168">
        <v>6</v>
      </c>
      <c r="R13" s="169">
        <v>0</v>
      </c>
      <c r="S13" s="456" t="s">
        <v>497</v>
      </c>
      <c r="T13" s="171">
        <v>1</v>
      </c>
      <c r="U13" s="172"/>
      <c r="V13" s="154"/>
      <c r="W13" s="173"/>
      <c r="X13" s="355">
        <f>COUNTIF(F13:T13,"〇")*3+COUNTIF(F13:T13,"△")</f>
        <v>1</v>
      </c>
      <c r="Y13" s="152">
        <f t="shared" ref="Y13:Y17" si="4">F13+I13+L13+O13+R13</f>
        <v>3</v>
      </c>
      <c r="Z13" s="353">
        <f>H13+K13+N13+Q13+T13</f>
        <v>18</v>
      </c>
      <c r="AA13" s="354">
        <f>Y13-Z13</f>
        <v>-15</v>
      </c>
      <c r="AB13" s="378">
        <v>4</v>
      </c>
      <c r="AC13" s="151"/>
      <c r="AD13" s="151"/>
      <c r="AE13" s="165"/>
      <c r="AF13" s="165"/>
      <c r="AG13" s="165"/>
      <c r="AH13" s="166"/>
      <c r="AI13" s="161"/>
      <c r="AJ13" s="166"/>
      <c r="AK13" s="166"/>
    </row>
    <row r="14" spans="1:44" ht="36" customHeight="1" x14ac:dyDescent="0.15">
      <c r="A14" s="161"/>
      <c r="C14" s="781" t="s">
        <v>133</v>
      </c>
      <c r="D14" s="782"/>
      <c r="E14" s="783"/>
      <c r="F14" s="190">
        <v>9</v>
      </c>
      <c r="G14" s="455" t="s">
        <v>299</v>
      </c>
      <c r="H14" s="191">
        <v>0</v>
      </c>
      <c r="I14" s="787"/>
      <c r="J14" s="788"/>
      <c r="K14" s="789"/>
      <c r="L14" s="178">
        <v>9</v>
      </c>
      <c r="M14" s="471" t="s">
        <v>496</v>
      </c>
      <c r="N14" s="176">
        <v>0</v>
      </c>
      <c r="O14" s="178">
        <v>5</v>
      </c>
      <c r="P14" s="471" t="s">
        <v>299</v>
      </c>
      <c r="Q14" s="176">
        <v>1</v>
      </c>
      <c r="R14" s="178">
        <v>8</v>
      </c>
      <c r="S14" s="455" t="s">
        <v>448</v>
      </c>
      <c r="T14" s="176">
        <v>0</v>
      </c>
      <c r="U14" s="155"/>
      <c r="V14" s="156"/>
      <c r="W14" s="157"/>
      <c r="X14" s="356">
        <f t="shared" ref="X14:X16" si="5">COUNTIF(F14:T14,"〇")*3+COUNTIF(F14:T14,"△")</f>
        <v>12</v>
      </c>
      <c r="Y14" s="357">
        <f t="shared" si="4"/>
        <v>31</v>
      </c>
      <c r="Z14" s="358">
        <f>H14+K14+N14+Q14+T14</f>
        <v>1</v>
      </c>
      <c r="AA14" s="359">
        <f t="shared" ref="AA14:AA17" si="6">Y14-Z14</f>
        <v>30</v>
      </c>
      <c r="AB14" s="379">
        <v>1</v>
      </c>
      <c r="AC14" s="151"/>
      <c r="AD14" s="151"/>
      <c r="AE14" s="165"/>
      <c r="AF14" s="165"/>
      <c r="AG14" s="165"/>
      <c r="AH14" s="166"/>
      <c r="AI14" s="161"/>
      <c r="AJ14" s="166"/>
      <c r="AK14" s="166"/>
    </row>
    <row r="15" spans="1:44" s="4" customFormat="1" ht="36" customHeight="1" x14ac:dyDescent="0.15">
      <c r="A15" s="161"/>
      <c r="C15" s="781" t="s">
        <v>180</v>
      </c>
      <c r="D15" s="782"/>
      <c r="E15" s="782"/>
      <c r="F15" s="174">
        <v>2</v>
      </c>
      <c r="G15" s="455" t="s">
        <v>390</v>
      </c>
      <c r="H15" s="176">
        <v>2</v>
      </c>
      <c r="I15" s="177">
        <v>0</v>
      </c>
      <c r="J15" s="471" t="s">
        <v>494</v>
      </c>
      <c r="K15" s="177">
        <v>9</v>
      </c>
      <c r="L15" s="787"/>
      <c r="M15" s="788"/>
      <c r="N15" s="789"/>
      <c r="O15" s="177">
        <v>0</v>
      </c>
      <c r="P15" s="471" t="s">
        <v>494</v>
      </c>
      <c r="Q15" s="177">
        <v>7</v>
      </c>
      <c r="R15" s="178">
        <v>0</v>
      </c>
      <c r="S15" s="455" t="s">
        <v>449</v>
      </c>
      <c r="T15" s="176">
        <v>3</v>
      </c>
      <c r="U15" s="155"/>
      <c r="V15" s="156"/>
      <c r="W15" s="157"/>
      <c r="X15" s="356">
        <f t="shared" si="5"/>
        <v>1</v>
      </c>
      <c r="Y15" s="357">
        <f t="shared" si="4"/>
        <v>2</v>
      </c>
      <c r="Z15" s="358">
        <f>H15+K15+N15+Q15+T15</f>
        <v>21</v>
      </c>
      <c r="AA15" s="359">
        <f t="shared" si="6"/>
        <v>-19</v>
      </c>
      <c r="AB15" s="380">
        <v>5</v>
      </c>
      <c r="AC15" s="428"/>
      <c r="AD15" s="151"/>
      <c r="AE15" s="165"/>
      <c r="AF15" s="165"/>
      <c r="AG15" s="165"/>
      <c r="AH15" s="166"/>
      <c r="AI15" s="161"/>
      <c r="AJ15" s="166"/>
      <c r="AK15" s="166"/>
    </row>
    <row r="16" spans="1:44" s="4" customFormat="1" ht="36" customHeight="1" x14ac:dyDescent="0.15">
      <c r="A16" s="161"/>
      <c r="C16" s="781" t="s">
        <v>195</v>
      </c>
      <c r="D16" s="782"/>
      <c r="E16" s="782"/>
      <c r="F16" s="174">
        <v>6</v>
      </c>
      <c r="G16" s="455" t="s">
        <v>448</v>
      </c>
      <c r="H16" s="176">
        <v>1</v>
      </c>
      <c r="I16" s="177">
        <v>1</v>
      </c>
      <c r="J16" s="471" t="s">
        <v>300</v>
      </c>
      <c r="K16" s="177">
        <v>5</v>
      </c>
      <c r="L16" s="178">
        <v>7</v>
      </c>
      <c r="M16" s="471" t="s">
        <v>496</v>
      </c>
      <c r="N16" s="176">
        <v>0</v>
      </c>
      <c r="O16" s="787"/>
      <c r="P16" s="788"/>
      <c r="Q16" s="789"/>
      <c r="R16" s="178">
        <v>4</v>
      </c>
      <c r="S16" s="471" t="s">
        <v>299</v>
      </c>
      <c r="T16" s="176">
        <v>1</v>
      </c>
      <c r="U16" s="155"/>
      <c r="V16" s="156"/>
      <c r="W16" s="157"/>
      <c r="X16" s="356">
        <f t="shared" si="5"/>
        <v>9</v>
      </c>
      <c r="Y16" s="357">
        <f t="shared" si="4"/>
        <v>18</v>
      </c>
      <c r="Z16" s="358">
        <f>H16+K16+N16+Q16+T16</f>
        <v>7</v>
      </c>
      <c r="AA16" s="359">
        <f t="shared" si="6"/>
        <v>11</v>
      </c>
      <c r="AB16" s="380">
        <v>2</v>
      </c>
      <c r="AC16" s="428"/>
      <c r="AD16" s="151"/>
      <c r="AE16" s="165"/>
      <c r="AF16" s="165"/>
      <c r="AG16" s="165"/>
      <c r="AH16" s="166"/>
      <c r="AI16" s="161"/>
      <c r="AJ16" s="166"/>
      <c r="AK16" s="166"/>
    </row>
    <row r="17" spans="1:44" ht="36" customHeight="1" thickBot="1" x14ac:dyDescent="0.2">
      <c r="A17" s="161"/>
      <c r="C17" s="797" t="s">
        <v>123</v>
      </c>
      <c r="D17" s="798"/>
      <c r="E17" s="798"/>
      <c r="F17" s="179">
        <v>1</v>
      </c>
      <c r="G17" s="180" t="s">
        <v>496</v>
      </c>
      <c r="H17" s="181">
        <v>0</v>
      </c>
      <c r="I17" s="182">
        <v>0</v>
      </c>
      <c r="J17" s="182" t="s">
        <v>449</v>
      </c>
      <c r="K17" s="182">
        <v>8</v>
      </c>
      <c r="L17" s="183">
        <v>3</v>
      </c>
      <c r="M17" s="180" t="s">
        <v>448</v>
      </c>
      <c r="N17" s="181">
        <v>0</v>
      </c>
      <c r="O17" s="182">
        <v>1</v>
      </c>
      <c r="P17" s="182" t="s">
        <v>300</v>
      </c>
      <c r="Q17" s="182">
        <v>4</v>
      </c>
      <c r="R17" s="799"/>
      <c r="S17" s="800"/>
      <c r="T17" s="847"/>
      <c r="U17" s="794"/>
      <c r="V17" s="795"/>
      <c r="W17" s="796"/>
      <c r="X17" s="360">
        <f>COUNTIF(F17:T17,"〇")*3+COUNTIF(F17:T17,"△")</f>
        <v>6</v>
      </c>
      <c r="Y17" s="361">
        <f t="shared" si="4"/>
        <v>5</v>
      </c>
      <c r="Z17" s="362">
        <f>H17+K17+N17+Q17+T17</f>
        <v>12</v>
      </c>
      <c r="AA17" s="363">
        <f t="shared" si="6"/>
        <v>-7</v>
      </c>
      <c r="AB17" s="381">
        <v>3</v>
      </c>
      <c r="AC17" s="151"/>
      <c r="AD17" s="151"/>
      <c r="AE17" s="165"/>
      <c r="AF17" s="165"/>
      <c r="AG17" s="165"/>
      <c r="AH17" s="166"/>
      <c r="AI17" s="161"/>
      <c r="AJ17" s="166"/>
      <c r="AK17" s="166"/>
    </row>
    <row r="18" spans="1:44" ht="36" customHeight="1" x14ac:dyDescent="0.15">
      <c r="A18" s="161"/>
      <c r="B18" s="185"/>
      <c r="C18" s="186"/>
      <c r="D18" s="187"/>
      <c r="E18" s="186"/>
      <c r="F18" s="186"/>
      <c r="G18" s="186"/>
      <c r="H18" s="186"/>
      <c r="I18" s="186"/>
      <c r="J18" s="188"/>
      <c r="K18" s="186"/>
      <c r="L18" s="186"/>
      <c r="M18" s="186"/>
      <c r="N18" s="186"/>
      <c r="O18" s="186"/>
      <c r="P18" s="188"/>
      <c r="Q18" s="186"/>
      <c r="R18" s="186"/>
      <c r="S18" s="187"/>
      <c r="T18" s="186"/>
      <c r="U18" s="186"/>
      <c r="V18" s="186"/>
      <c r="W18" s="186"/>
      <c r="X18" s="189"/>
      <c r="Y18" s="189"/>
      <c r="Z18" s="192"/>
      <c r="AA18" s="192"/>
      <c r="AB18" s="193"/>
      <c r="AC18" s="151"/>
      <c r="AD18" s="151"/>
      <c r="AE18" s="165"/>
      <c r="AF18" s="165"/>
      <c r="AG18" s="165"/>
      <c r="AH18" s="166"/>
      <c r="AI18" s="161"/>
      <c r="AJ18" s="166"/>
      <c r="AK18" s="166"/>
    </row>
    <row r="19" spans="1:44" ht="36" customHeight="1" x14ac:dyDescent="0.15">
      <c r="B19" s="194"/>
      <c r="C19" s="195"/>
      <c r="D19" s="196"/>
      <c r="E19" s="195"/>
      <c r="F19" s="195"/>
      <c r="G19" s="195"/>
      <c r="H19" s="195"/>
      <c r="I19" s="195"/>
      <c r="J19" s="196"/>
      <c r="K19" s="195"/>
      <c r="L19" s="195"/>
      <c r="M19" s="195"/>
      <c r="N19" s="195"/>
      <c r="O19" s="195"/>
      <c r="P19" s="196"/>
      <c r="Q19" s="195"/>
      <c r="R19" s="195"/>
      <c r="S19" s="196"/>
      <c r="T19" s="195"/>
      <c r="U19" s="197"/>
      <c r="V19" s="198"/>
      <c r="W19" s="197"/>
      <c r="X19" s="199"/>
      <c r="Y19" s="200"/>
      <c r="Z19" s="201"/>
      <c r="AA19" s="201"/>
      <c r="AB19" s="202"/>
      <c r="AC19" s="203"/>
      <c r="AD19" s="203"/>
      <c r="AE19" s="817"/>
      <c r="AF19" s="817"/>
      <c r="AG19" s="817"/>
      <c r="AH19" s="807"/>
      <c r="AI19" s="807"/>
      <c r="AJ19" s="807"/>
      <c r="AK19" s="402"/>
      <c r="AL19" s="203"/>
      <c r="AM19" s="203"/>
      <c r="AN19" s="203"/>
      <c r="AO19" s="203"/>
      <c r="AP19" s="203"/>
      <c r="AQ19" s="203"/>
      <c r="AR19" s="203"/>
    </row>
    <row r="22" spans="1:44" ht="18" thickBot="1" x14ac:dyDescent="0.2">
      <c r="A22" s="9"/>
      <c r="B22" s="9"/>
      <c r="C22" s="584" t="s">
        <v>23</v>
      </c>
      <c r="E22"/>
      <c r="G22"/>
      <c r="L22"/>
      <c r="N22"/>
      <c r="Q22"/>
      <c r="S22" s="6"/>
      <c r="T22"/>
      <c r="U22"/>
      <c r="W22"/>
      <c r="X22"/>
      <c r="AC22" s="9"/>
      <c r="AE22" s="9"/>
      <c r="AF22" s="9"/>
      <c r="AG22" s="9"/>
      <c r="AH22"/>
      <c r="AJ22"/>
      <c r="AK22"/>
    </row>
    <row r="23" spans="1:44" ht="18" thickTop="1" x14ac:dyDescent="0.15">
      <c r="E23" s="205"/>
      <c r="F23"/>
      <c r="H23"/>
      <c r="K23"/>
      <c r="L23"/>
      <c r="N23"/>
      <c r="O23"/>
      <c r="P23" s="965" t="s">
        <v>612</v>
      </c>
      <c r="Q23" s="966"/>
      <c r="R23" s="966"/>
      <c r="S23" s="966"/>
      <c r="T23" s="966"/>
      <c r="U23" s="966"/>
      <c r="V23" s="966"/>
      <c r="W23" s="967"/>
      <c r="X23"/>
      <c r="Y23" s="206"/>
      <c r="Z23" s="206"/>
      <c r="AA23" s="206"/>
      <c r="AB23" s="206"/>
      <c r="AC23" s="206"/>
      <c r="AD23" s="206"/>
      <c r="AE23" s="32"/>
      <c r="AF23" s="32"/>
      <c r="AG23" s="32"/>
      <c r="AH23" s="32"/>
      <c r="AI23" s="32"/>
      <c r="AJ23"/>
      <c r="AK23"/>
    </row>
    <row r="24" spans="1:44" ht="18" thickBot="1" x14ac:dyDescent="0.2">
      <c r="B24" s="31"/>
      <c r="C24" s="31"/>
      <c r="D24" s="31"/>
      <c r="E24" s="32"/>
      <c r="F24" s="31"/>
      <c r="G24" s="31"/>
      <c r="H24" s="31"/>
      <c r="I24" s="31"/>
      <c r="J24" s="31"/>
      <c r="K24" s="31"/>
      <c r="L24" s="31"/>
      <c r="M24" s="33"/>
      <c r="N24" s="33"/>
      <c r="O24"/>
      <c r="P24" s="968"/>
      <c r="Q24" s="969"/>
      <c r="R24" s="969"/>
      <c r="S24" s="969"/>
      <c r="T24" s="969"/>
      <c r="U24" s="969"/>
      <c r="V24" s="969"/>
      <c r="W24" s="970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3"/>
      <c r="AI24" s="9"/>
      <c r="AJ24"/>
      <c r="AK24"/>
    </row>
    <row r="25" spans="1:44" ht="18" thickTop="1" x14ac:dyDescent="0.15">
      <c r="B25" s="31"/>
      <c r="C25" s="31"/>
      <c r="D25" s="31"/>
      <c r="E25"/>
      <c r="F25" s="31"/>
      <c r="G25" s="31"/>
      <c r="H25" s="31"/>
      <c r="I25" s="31"/>
      <c r="J25" s="31"/>
      <c r="K25" s="406"/>
      <c r="L25" s="410"/>
      <c r="M25" s="410"/>
      <c r="N25" s="413"/>
      <c r="O25" s="413"/>
      <c r="P25" s="414"/>
      <c r="Q25" s="410"/>
      <c r="R25" s="410"/>
      <c r="S25" s="747"/>
      <c r="T25" s="384"/>
      <c r="U25" s="33"/>
      <c r="V25" s="33"/>
      <c r="W25" s="32"/>
      <c r="X25" s="36"/>
      <c r="Y25" s="36"/>
      <c r="Z25" s="36"/>
      <c r="AA25" s="36"/>
      <c r="AB25" s="36"/>
      <c r="AC25" s="36"/>
      <c r="AD25" s="36"/>
      <c r="AE25" s="36"/>
      <c r="AF25" s="207" t="s">
        <v>22</v>
      </c>
      <c r="AG25" s="36"/>
      <c r="AH25" s="208"/>
      <c r="AJ25"/>
      <c r="AK25"/>
    </row>
    <row r="26" spans="1:44" ht="14.25" thickBot="1" x14ac:dyDescent="0.2">
      <c r="B26" s="35"/>
      <c r="C26" s="36"/>
      <c r="D26" s="121" t="s">
        <v>22</v>
      </c>
      <c r="E26"/>
      <c r="F26" s="35"/>
      <c r="G26" s="35"/>
      <c r="H26" s="35"/>
      <c r="I26" s="36"/>
      <c r="J26" s="121" t="s">
        <v>22</v>
      </c>
      <c r="K26" s="737"/>
      <c r="L26" s="737"/>
      <c r="M26" s="737"/>
      <c r="N26" s="737"/>
      <c r="O26" s="737"/>
      <c r="P26" s="738"/>
      <c r="Q26" s="737"/>
      <c r="R26" s="737"/>
      <c r="S26" s="739"/>
      <c r="T26" s="385"/>
      <c r="U26" s="209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574"/>
      <c r="AG26" s="574"/>
      <c r="AH26" s="574"/>
      <c r="AI26" s="34"/>
      <c r="AJ26"/>
      <c r="AK26"/>
    </row>
    <row r="27" spans="1:44" ht="17.25" customHeight="1" x14ac:dyDescent="0.15">
      <c r="B27" s="31"/>
      <c r="C27"/>
      <c r="D27" s="574"/>
      <c r="E27" s="34"/>
      <c r="F27" s="31"/>
      <c r="G27" s="406"/>
      <c r="H27" s="406"/>
      <c r="I27" s="388"/>
      <c r="J27" s="607">
        <v>4</v>
      </c>
      <c r="K27" s="338"/>
      <c r="L27" s="338"/>
      <c r="M27" s="338"/>
      <c r="N27" s="338"/>
      <c r="O27" s="338"/>
      <c r="P27" s="338"/>
      <c r="Q27" s="338"/>
      <c r="R27" s="338"/>
      <c r="S27" s="838">
        <v>38</v>
      </c>
      <c r="T27" s="840"/>
      <c r="U27" s="146"/>
      <c r="V27" s="145"/>
      <c r="W27" s="145"/>
      <c r="X27" s="145"/>
      <c r="Y27" s="145"/>
      <c r="Z27" s="145"/>
      <c r="AA27" s="145"/>
      <c r="AB27" s="145"/>
      <c r="AC27" s="616">
        <v>2</v>
      </c>
      <c r="AD27" s="338"/>
      <c r="AE27" s="338"/>
      <c r="AF27" s="388"/>
      <c r="AH27"/>
      <c r="AJ27"/>
      <c r="AK27"/>
    </row>
    <row r="28" spans="1:44" ht="17.25" customHeight="1" x14ac:dyDescent="0.15">
      <c r="B28" s="31"/>
      <c r="C28" s="574"/>
      <c r="D28" s="574"/>
      <c r="E28"/>
      <c r="F28" s="31"/>
      <c r="G28" s="406"/>
      <c r="H28" s="406"/>
      <c r="I28" s="338"/>
      <c r="J28" s="607"/>
      <c r="K28" s="338"/>
      <c r="L28" s="574"/>
      <c r="M28" s="574"/>
      <c r="N28" s="574"/>
      <c r="O28"/>
      <c r="P28" s="573" t="s">
        <v>22</v>
      </c>
      <c r="Q28" s="573"/>
      <c r="R28" s="573"/>
      <c r="S28" s="806" t="s">
        <v>611</v>
      </c>
      <c r="T28" s="806"/>
      <c r="U28" s="573"/>
      <c r="V28" s="573"/>
      <c r="W28" s="573"/>
      <c r="X28"/>
      <c r="Y28" s="574"/>
      <c r="Z28" s="574"/>
      <c r="AA28" s="574"/>
      <c r="AB28" s="338"/>
      <c r="AC28" s="616"/>
      <c r="AD28" s="741"/>
      <c r="AE28" s="741"/>
      <c r="AF28" s="741"/>
      <c r="AH28"/>
      <c r="AJ28"/>
      <c r="AK28"/>
    </row>
    <row r="29" spans="1:44" ht="17.25" customHeight="1" x14ac:dyDescent="0.15">
      <c r="B29" s="35"/>
      <c r="C29" s="36"/>
      <c r="D29" s="433"/>
      <c r="E29"/>
      <c r="F29" s="35"/>
      <c r="G29" s="407"/>
      <c r="H29" s="407"/>
      <c r="I29" s="741"/>
      <c r="J29" s="608"/>
      <c r="K29" s="741"/>
      <c r="L29" s="207" t="s">
        <v>22</v>
      </c>
      <c r="M29" s="36"/>
      <c r="N29" s="36"/>
      <c r="O29" s="36"/>
      <c r="P29" s="36"/>
      <c r="Q29" s="212"/>
      <c r="R29" s="212"/>
      <c r="S29" s="213"/>
      <c r="T29" s="742"/>
      <c r="U29" s="729"/>
      <c r="V29" s="728"/>
      <c r="W29" s="728"/>
      <c r="X29" s="728"/>
      <c r="Y29" s="728"/>
      <c r="Z29" s="728"/>
      <c r="AA29" s="728"/>
      <c r="AB29" s="741"/>
      <c r="AC29" s="617"/>
      <c r="AD29" s="338"/>
      <c r="AE29" s="338"/>
      <c r="AF29" s="338"/>
      <c r="AG29" s="34"/>
      <c r="AH29"/>
      <c r="AJ29"/>
      <c r="AK29"/>
      <c r="AR29" s="574"/>
    </row>
    <row r="30" spans="1:44" ht="17.25" customHeight="1" x14ac:dyDescent="0.15">
      <c r="B30" s="31"/>
      <c r="C30" s="574"/>
      <c r="D30" s="574"/>
      <c r="E30" s="34"/>
      <c r="F30" s="31"/>
      <c r="G30" s="406"/>
      <c r="H30" s="406"/>
      <c r="I30" s="338"/>
      <c r="J30" s="607"/>
      <c r="K30" s="338">
        <v>0</v>
      </c>
      <c r="L30" s="434"/>
      <c r="M30" s="435"/>
      <c r="N30" s="435"/>
      <c r="O30" s="435"/>
      <c r="P30" s="436" t="s">
        <v>22</v>
      </c>
      <c r="Q30" s="436"/>
      <c r="R30" s="436"/>
      <c r="S30" s="841">
        <v>37</v>
      </c>
      <c r="T30" s="838"/>
      <c r="U30" s="388"/>
      <c r="V30" s="338"/>
      <c r="W30" s="338"/>
      <c r="X30" s="338"/>
      <c r="Y30" s="732"/>
      <c r="Z30" s="732"/>
      <c r="AA30" s="744"/>
      <c r="AB30" s="338">
        <v>4</v>
      </c>
      <c r="AC30" s="616"/>
      <c r="AD30" s="338"/>
      <c r="AE30" s="338"/>
      <c r="AF30" s="388"/>
      <c r="AH30"/>
      <c r="AJ30"/>
      <c r="AK30"/>
    </row>
    <row r="31" spans="1:44" ht="17.25" customHeight="1" thickBot="1" x14ac:dyDescent="0.2">
      <c r="B31" s="121" t="s">
        <v>22</v>
      </c>
      <c r="C31" s="214"/>
      <c r="D31" s="215"/>
      <c r="E31"/>
      <c r="F31" s="121" t="s">
        <v>22</v>
      </c>
      <c r="G31" s="646"/>
      <c r="H31" s="646"/>
      <c r="I31" s="647"/>
      <c r="J31" s="609"/>
      <c r="K31" s="334"/>
      <c r="L31" s="437"/>
      <c r="M31" s="215"/>
      <c r="N31" s="438"/>
      <c r="O31" s="207" t="s">
        <v>22</v>
      </c>
      <c r="P31" s="215"/>
      <c r="Q31" s="215"/>
      <c r="R31" s="215"/>
      <c r="S31" s="215"/>
      <c r="T31" s="215"/>
      <c r="U31" s="215"/>
      <c r="V31" s="215"/>
      <c r="W31" s="215"/>
      <c r="X31" s="121" t="s">
        <v>22</v>
      </c>
      <c r="Y31" s="957"/>
      <c r="Z31" s="957"/>
      <c r="AA31" s="958"/>
      <c r="AB31" s="409"/>
      <c r="AC31" s="618"/>
      <c r="AD31" s="619"/>
      <c r="AE31" s="619"/>
      <c r="AF31" s="620"/>
      <c r="AH31"/>
      <c r="AJ31"/>
      <c r="AK31"/>
    </row>
    <row r="32" spans="1:44" ht="17.25" customHeight="1" x14ac:dyDescent="0.15">
      <c r="B32" s="42"/>
      <c r="C32" s="439"/>
      <c r="D32" s="218"/>
      <c r="E32" s="341"/>
      <c r="F32" s="628">
        <v>6</v>
      </c>
      <c r="G32" s="740"/>
      <c r="H32" s="342"/>
      <c r="I32" s="342"/>
      <c r="J32" s="838">
        <v>35</v>
      </c>
      <c r="K32" s="839"/>
      <c r="L32" s="575"/>
      <c r="M32" s="147"/>
      <c r="N32" s="653"/>
      <c r="O32" s="612">
        <v>2</v>
      </c>
      <c r="P32" s="394"/>
      <c r="Q32" s="40"/>
      <c r="R32" s="40"/>
      <c r="S32" s="218"/>
      <c r="T32" s="218"/>
      <c r="U32" s="218"/>
      <c r="V32" s="41"/>
      <c r="W32" s="341"/>
      <c r="X32" s="749">
        <v>1</v>
      </c>
      <c r="Y32" s="612"/>
      <c r="Z32" s="342"/>
      <c r="AA32" s="342"/>
      <c r="AB32" s="839">
        <v>36</v>
      </c>
      <c r="AC32" s="838"/>
      <c r="AD32" s="740"/>
      <c r="AE32" s="332"/>
      <c r="AF32" s="740"/>
      <c r="AG32" s="612">
        <v>2</v>
      </c>
      <c r="AH32" s="394"/>
      <c r="AI32" s="40"/>
      <c r="AJ32" s="218"/>
      <c r="AK32" s="218"/>
    </row>
    <row r="33" spans="2:37" ht="17.25" customHeight="1" thickBot="1" x14ac:dyDescent="0.2">
      <c r="B33" s="219"/>
      <c r="C33" s="207" t="s">
        <v>22</v>
      </c>
      <c r="D33" s="219"/>
      <c r="E33" s="602"/>
      <c r="F33" s="603"/>
      <c r="G33" s="336"/>
      <c r="H33" s="217"/>
      <c r="I33" s="207" t="s">
        <v>22</v>
      </c>
      <c r="J33" s="219"/>
      <c r="K33" s="214"/>
      <c r="L33" s="121" t="s">
        <v>22</v>
      </c>
      <c r="M33" s="219"/>
      <c r="N33" s="335"/>
      <c r="O33" s="613"/>
      <c r="P33" s="615"/>
      <c r="Q33" s="207" t="s">
        <v>22</v>
      </c>
      <c r="R33" s="219"/>
      <c r="S33" s="214"/>
      <c r="T33" s="214"/>
      <c r="U33" s="214"/>
      <c r="V33" s="121" t="s">
        <v>22</v>
      </c>
      <c r="W33" s="602"/>
      <c r="X33" s="603"/>
      <c r="Y33" s="748"/>
      <c r="Z33" s="217"/>
      <c r="AA33" s="207" t="s">
        <v>22</v>
      </c>
      <c r="AB33" s="219"/>
      <c r="AC33" s="214"/>
      <c r="AD33" s="121" t="s">
        <v>22</v>
      </c>
      <c r="AE33" s="219"/>
      <c r="AF33" s="335"/>
      <c r="AG33" s="613"/>
      <c r="AH33" s="615"/>
      <c r="AI33" s="207" t="s">
        <v>22</v>
      </c>
      <c r="AJ33" s="214"/>
      <c r="AK33" s="214"/>
    </row>
    <row r="34" spans="2:37" ht="17.25" customHeight="1" x14ac:dyDescent="0.15">
      <c r="C34" s="218"/>
      <c r="D34" s="218">
        <v>5</v>
      </c>
      <c r="E34" s="604"/>
      <c r="F34" s="838">
        <v>31</v>
      </c>
      <c r="G34" s="839"/>
      <c r="H34" s="147"/>
      <c r="I34" s="220">
        <v>0</v>
      </c>
      <c r="J34" s="218"/>
      <c r="K34" s="221"/>
      <c r="L34" s="222">
        <v>1</v>
      </c>
      <c r="M34" s="575"/>
      <c r="N34" s="839">
        <v>32</v>
      </c>
      <c r="O34" s="838"/>
      <c r="P34" s="332"/>
      <c r="Q34" s="612">
        <v>3</v>
      </c>
      <c r="R34" s="218"/>
      <c r="S34" s="218"/>
      <c r="T34" s="218"/>
      <c r="U34" s="218"/>
      <c r="V34" s="218">
        <v>8</v>
      </c>
      <c r="W34" s="604"/>
      <c r="X34" s="838">
        <v>33</v>
      </c>
      <c r="Y34" s="839"/>
      <c r="Z34" s="147"/>
      <c r="AA34" s="220">
        <v>0</v>
      </c>
      <c r="AB34" s="218"/>
      <c r="AC34" s="221"/>
      <c r="AD34" s="222">
        <v>0</v>
      </c>
      <c r="AE34" s="575"/>
      <c r="AF34" s="839">
        <v>34</v>
      </c>
      <c r="AG34" s="838"/>
      <c r="AH34" s="610"/>
      <c r="AI34" s="218">
        <v>2</v>
      </c>
      <c r="AJ34" s="218"/>
      <c r="AK34" s="218"/>
    </row>
    <row r="35" spans="2:37" ht="17.25" customHeight="1" x14ac:dyDescent="0.15">
      <c r="C35" s="223"/>
      <c r="D35" s="223"/>
      <c r="E35" s="605"/>
      <c r="F35" s="223"/>
      <c r="G35" s="223"/>
      <c r="H35" s="225"/>
      <c r="I35" s="223"/>
      <c r="J35" s="223"/>
      <c r="L35" s="226"/>
      <c r="M35" s="224"/>
      <c r="N35" s="223"/>
      <c r="O35" s="223"/>
      <c r="P35" s="383"/>
      <c r="Q35" s="605"/>
      <c r="R35" s="223"/>
      <c r="S35" s="223"/>
      <c r="T35" s="223"/>
      <c r="U35" s="223"/>
      <c r="V35" s="226"/>
      <c r="W35" s="605"/>
      <c r="X35" s="223"/>
      <c r="Y35" s="223"/>
      <c r="Z35" s="225"/>
      <c r="AA35" s="223"/>
      <c r="AB35" s="223"/>
      <c r="AC35" s="9"/>
      <c r="AD35" s="226"/>
      <c r="AE35" s="224"/>
      <c r="AF35" s="223"/>
      <c r="AG35" s="223"/>
      <c r="AH35" s="611"/>
      <c r="AI35" s="223"/>
      <c r="AJ35" s="223"/>
      <c r="AK35" s="223"/>
    </row>
    <row r="36" spans="2:37" ht="17.25" customHeight="1" x14ac:dyDescent="0.15">
      <c r="C36"/>
      <c r="D36" s="828" t="s">
        <v>112</v>
      </c>
      <c r="E36" s="829"/>
      <c r="F36" s="228"/>
      <c r="G36" s="228"/>
      <c r="H36" s="828" t="s">
        <v>185</v>
      </c>
      <c r="I36" s="829"/>
      <c r="J36" s="228"/>
      <c r="K36" s="228"/>
      <c r="L36" s="828" t="s">
        <v>186</v>
      </c>
      <c r="M36" s="829"/>
      <c r="N36" s="228"/>
      <c r="O36" s="228"/>
      <c r="P36" s="828" t="s">
        <v>19</v>
      </c>
      <c r="Q36" s="830"/>
      <c r="R36" s="228"/>
      <c r="S36" s="228"/>
      <c r="T36" s="228"/>
      <c r="U36" s="228"/>
      <c r="V36" s="828" t="s">
        <v>21</v>
      </c>
      <c r="W36" s="829"/>
      <c r="X36" s="228"/>
      <c r="Y36" s="228"/>
      <c r="Z36" s="828" t="s">
        <v>187</v>
      </c>
      <c r="AA36" s="829"/>
      <c r="AB36" s="228"/>
      <c r="AC36" s="228"/>
      <c r="AD36" s="828" t="s">
        <v>188</v>
      </c>
      <c r="AE36" s="829"/>
      <c r="AF36" s="228"/>
      <c r="AG36" s="228"/>
      <c r="AH36" s="828" t="s">
        <v>20</v>
      </c>
      <c r="AI36" s="829"/>
      <c r="AJ36" s="228"/>
      <c r="AK36" s="228"/>
    </row>
    <row r="37" spans="2:37" ht="17.25" customHeight="1" x14ac:dyDescent="0.15">
      <c r="C37"/>
      <c r="D37" s="822" t="s">
        <v>572</v>
      </c>
      <c r="E37" s="823"/>
      <c r="F37" s="229"/>
      <c r="G37" s="230"/>
      <c r="H37" s="822" t="s">
        <v>573</v>
      </c>
      <c r="I37" s="823"/>
      <c r="J37" s="229"/>
      <c r="K37" s="230"/>
      <c r="L37" s="822" t="s">
        <v>575</v>
      </c>
      <c r="M37" s="823"/>
      <c r="N37" s="229"/>
      <c r="O37" s="230"/>
      <c r="P37" s="822" t="s">
        <v>576</v>
      </c>
      <c r="Q37" s="823"/>
      <c r="R37" s="231"/>
      <c r="S37" s="230"/>
      <c r="T37" s="230"/>
      <c r="U37" s="230"/>
      <c r="V37" s="822" t="s">
        <v>577</v>
      </c>
      <c r="W37" s="823"/>
      <c r="X37" s="229"/>
      <c r="Y37" s="230"/>
      <c r="Z37" s="822" t="s">
        <v>578</v>
      </c>
      <c r="AA37" s="823"/>
      <c r="AB37" s="229"/>
      <c r="AC37" s="230"/>
      <c r="AD37" s="822" t="s">
        <v>569</v>
      </c>
      <c r="AE37" s="823"/>
      <c r="AF37" s="229"/>
      <c r="AG37" s="230"/>
      <c r="AH37" s="822" t="s">
        <v>579</v>
      </c>
      <c r="AI37" s="823"/>
      <c r="AJ37" s="230"/>
      <c r="AK37" s="230"/>
    </row>
    <row r="38" spans="2:37" ht="19.5" customHeight="1" x14ac:dyDescent="0.15">
      <c r="C38"/>
      <c r="D38" s="824"/>
      <c r="E38" s="825"/>
      <c r="F38" s="229"/>
      <c r="G38" s="230"/>
      <c r="H38" s="824"/>
      <c r="I38" s="825"/>
      <c r="J38" s="229"/>
      <c r="K38" s="230"/>
      <c r="L38" s="824"/>
      <c r="M38" s="825"/>
      <c r="N38" s="229"/>
      <c r="O38" s="230"/>
      <c r="P38" s="824"/>
      <c r="Q38" s="825"/>
      <c r="R38" s="231"/>
      <c r="S38" s="230"/>
      <c r="T38" s="230"/>
      <c r="U38" s="230"/>
      <c r="V38" s="824"/>
      <c r="W38" s="825"/>
      <c r="X38" s="229"/>
      <c r="Y38" s="230"/>
      <c r="Z38" s="824"/>
      <c r="AA38" s="825"/>
      <c r="AB38" s="229"/>
      <c r="AC38" s="230"/>
      <c r="AD38" s="824"/>
      <c r="AE38" s="825"/>
      <c r="AF38" s="229"/>
      <c r="AG38" s="230"/>
      <c r="AH38" s="824"/>
      <c r="AI38" s="825"/>
      <c r="AJ38" s="230"/>
      <c r="AK38" s="230"/>
    </row>
    <row r="39" spans="2:37" ht="19.5" customHeight="1" x14ac:dyDescent="0.15">
      <c r="C39"/>
      <c r="D39" s="824"/>
      <c r="E39" s="825"/>
      <c r="F39" s="229"/>
      <c r="G39" s="230"/>
      <c r="H39" s="824"/>
      <c r="I39" s="825"/>
      <c r="J39" s="229"/>
      <c r="K39" s="230"/>
      <c r="L39" s="824"/>
      <c r="M39" s="825"/>
      <c r="N39" s="229"/>
      <c r="O39" s="230"/>
      <c r="P39" s="824"/>
      <c r="Q39" s="825"/>
      <c r="R39" s="231"/>
      <c r="S39" s="230"/>
      <c r="T39" s="230"/>
      <c r="U39" s="230"/>
      <c r="V39" s="824"/>
      <c r="W39" s="825"/>
      <c r="X39" s="229"/>
      <c r="Y39" s="230"/>
      <c r="Z39" s="824"/>
      <c r="AA39" s="825"/>
      <c r="AB39" s="229"/>
      <c r="AC39" s="230"/>
      <c r="AD39" s="824"/>
      <c r="AE39" s="825"/>
      <c r="AF39" s="229"/>
      <c r="AG39" s="230"/>
      <c r="AH39" s="824"/>
      <c r="AI39" s="825"/>
      <c r="AJ39" s="230"/>
      <c r="AK39" s="230"/>
    </row>
    <row r="40" spans="2:37" ht="19.5" customHeight="1" x14ac:dyDescent="0.15">
      <c r="C40"/>
      <c r="D40" s="824"/>
      <c r="E40" s="825"/>
      <c r="F40" s="229"/>
      <c r="G40" s="230"/>
      <c r="H40" s="824"/>
      <c r="I40" s="825"/>
      <c r="J40" s="229"/>
      <c r="K40" s="230"/>
      <c r="L40" s="824"/>
      <c r="M40" s="825"/>
      <c r="N40" s="229"/>
      <c r="O40" s="230"/>
      <c r="P40" s="824"/>
      <c r="Q40" s="825"/>
      <c r="R40" s="231"/>
      <c r="S40" s="230"/>
      <c r="T40" s="230"/>
      <c r="U40" s="230"/>
      <c r="V40" s="824"/>
      <c r="W40" s="825"/>
      <c r="X40" s="229"/>
      <c r="Y40" s="230"/>
      <c r="Z40" s="824"/>
      <c r="AA40" s="825"/>
      <c r="AB40" s="229"/>
      <c r="AC40" s="230"/>
      <c r="AD40" s="824"/>
      <c r="AE40" s="825"/>
      <c r="AF40" s="229"/>
      <c r="AG40" s="230"/>
      <c r="AH40" s="824"/>
      <c r="AI40" s="825"/>
      <c r="AJ40" s="230"/>
      <c r="AK40" s="230"/>
    </row>
    <row r="41" spans="2:37" ht="19.5" customHeight="1" x14ac:dyDescent="0.15">
      <c r="C41"/>
      <c r="D41" s="824"/>
      <c r="E41" s="825"/>
      <c r="F41" s="229"/>
      <c r="G41" s="230"/>
      <c r="H41" s="824"/>
      <c r="I41" s="825"/>
      <c r="J41" s="229"/>
      <c r="K41" s="230"/>
      <c r="L41" s="824"/>
      <c r="M41" s="825"/>
      <c r="N41" s="229"/>
      <c r="O41" s="230"/>
      <c r="P41" s="824"/>
      <c r="Q41" s="825"/>
      <c r="R41" s="231"/>
      <c r="S41" s="230"/>
      <c r="T41" s="230"/>
      <c r="U41" s="230"/>
      <c r="V41" s="824"/>
      <c r="W41" s="825"/>
      <c r="X41" s="229"/>
      <c r="Y41" s="230"/>
      <c r="Z41" s="824"/>
      <c r="AA41" s="825"/>
      <c r="AB41" s="229"/>
      <c r="AC41" s="230"/>
      <c r="AD41" s="824"/>
      <c r="AE41" s="825"/>
      <c r="AF41" s="229"/>
      <c r="AG41" s="230"/>
      <c r="AH41" s="824"/>
      <c r="AI41" s="825"/>
      <c r="AJ41" s="230"/>
      <c r="AK41" s="230"/>
    </row>
    <row r="42" spans="2:37" ht="19.5" customHeight="1" x14ac:dyDescent="0.15">
      <c r="C42"/>
      <c r="D42" s="824"/>
      <c r="E42" s="825"/>
      <c r="F42" s="229"/>
      <c r="G42" s="230"/>
      <c r="H42" s="824"/>
      <c r="I42" s="825"/>
      <c r="J42" s="229"/>
      <c r="K42" s="230"/>
      <c r="L42" s="824"/>
      <c r="M42" s="825"/>
      <c r="N42" s="229"/>
      <c r="O42" s="230"/>
      <c r="P42" s="824"/>
      <c r="Q42" s="825"/>
      <c r="R42" s="231"/>
      <c r="S42" s="230"/>
      <c r="T42" s="230"/>
      <c r="U42" s="230"/>
      <c r="V42" s="824"/>
      <c r="W42" s="825"/>
      <c r="X42" s="229"/>
      <c r="Y42" s="230"/>
      <c r="Z42" s="824"/>
      <c r="AA42" s="825"/>
      <c r="AB42" s="229"/>
      <c r="AC42" s="230"/>
      <c r="AD42" s="824"/>
      <c r="AE42" s="825"/>
      <c r="AF42" s="229"/>
      <c r="AG42" s="230"/>
      <c r="AH42" s="824"/>
      <c r="AI42" s="825"/>
      <c r="AJ42" s="230"/>
      <c r="AK42" s="230"/>
    </row>
    <row r="43" spans="2:37" ht="19.5" customHeight="1" x14ac:dyDescent="0.15">
      <c r="C43"/>
      <c r="D43" s="824"/>
      <c r="E43" s="825"/>
      <c r="F43" s="229"/>
      <c r="G43" s="230"/>
      <c r="H43" s="824"/>
      <c r="I43" s="825"/>
      <c r="J43" s="229"/>
      <c r="K43" s="230"/>
      <c r="L43" s="824"/>
      <c r="M43" s="825"/>
      <c r="N43" s="229"/>
      <c r="O43" s="230"/>
      <c r="P43" s="824"/>
      <c r="Q43" s="825"/>
      <c r="R43" s="231"/>
      <c r="S43" s="230"/>
      <c r="T43" s="230"/>
      <c r="U43" s="230"/>
      <c r="V43" s="824"/>
      <c r="W43" s="825"/>
      <c r="X43" s="229"/>
      <c r="Y43" s="230"/>
      <c r="Z43" s="824"/>
      <c r="AA43" s="825"/>
      <c r="AB43" s="229"/>
      <c r="AC43" s="230"/>
      <c r="AD43" s="824"/>
      <c r="AE43" s="825"/>
      <c r="AF43" s="229"/>
      <c r="AG43" s="230"/>
      <c r="AH43" s="824"/>
      <c r="AI43" s="825"/>
      <c r="AJ43" s="230"/>
      <c r="AK43" s="230"/>
    </row>
    <row r="44" spans="2:37" ht="19.5" customHeight="1" x14ac:dyDescent="0.15">
      <c r="C44"/>
      <c r="D44" s="824"/>
      <c r="E44" s="825"/>
      <c r="F44" s="229"/>
      <c r="G44" s="230"/>
      <c r="H44" s="824"/>
      <c r="I44" s="825"/>
      <c r="J44" s="229"/>
      <c r="K44" s="230"/>
      <c r="L44" s="824"/>
      <c r="M44" s="825"/>
      <c r="N44" s="229"/>
      <c r="O44" s="230"/>
      <c r="P44" s="824"/>
      <c r="Q44" s="825"/>
      <c r="R44" s="231"/>
      <c r="S44" s="230"/>
      <c r="T44" s="230"/>
      <c r="U44" s="230"/>
      <c r="V44" s="824"/>
      <c r="W44" s="825"/>
      <c r="X44" s="229"/>
      <c r="Y44" s="230"/>
      <c r="Z44" s="824"/>
      <c r="AA44" s="825"/>
      <c r="AB44" s="229"/>
      <c r="AC44" s="230"/>
      <c r="AD44" s="824"/>
      <c r="AE44" s="825"/>
      <c r="AF44" s="229"/>
      <c r="AG44" s="230"/>
      <c r="AH44" s="824"/>
      <c r="AI44" s="825"/>
      <c r="AJ44" s="230"/>
      <c r="AK44" s="230"/>
    </row>
    <row r="45" spans="2:37" ht="19.5" customHeight="1" x14ac:dyDescent="0.15">
      <c r="C45"/>
      <c r="D45" s="826"/>
      <c r="E45" s="827"/>
      <c r="F45" s="229"/>
      <c r="G45" s="230"/>
      <c r="H45" s="826"/>
      <c r="I45" s="827"/>
      <c r="J45" s="229"/>
      <c r="K45" s="230"/>
      <c r="L45" s="826"/>
      <c r="M45" s="827"/>
      <c r="N45" s="229"/>
      <c r="O45" s="230"/>
      <c r="P45" s="826"/>
      <c r="Q45" s="827"/>
      <c r="R45" s="231"/>
      <c r="S45" s="232"/>
      <c r="T45" s="232"/>
      <c r="U45" s="232"/>
      <c r="V45" s="826"/>
      <c r="W45" s="827"/>
      <c r="X45" s="229"/>
      <c r="Y45" s="230"/>
      <c r="Z45" s="826"/>
      <c r="AA45" s="827"/>
      <c r="AB45" s="229"/>
      <c r="AC45" s="230"/>
      <c r="AD45" s="826"/>
      <c r="AE45" s="827"/>
      <c r="AF45" s="229"/>
      <c r="AG45" s="230"/>
      <c r="AH45" s="826"/>
      <c r="AI45" s="827"/>
      <c r="AJ45" s="230"/>
      <c r="AK45" s="230"/>
    </row>
    <row r="46" spans="2:37" ht="19.5" customHeight="1" x14ac:dyDescent="0.15">
      <c r="B46" s="9"/>
      <c r="C46"/>
      <c r="D46" s="9"/>
      <c r="I46"/>
      <c r="J46" s="9"/>
      <c r="L46"/>
      <c r="O46"/>
      <c r="P46" s="9"/>
      <c r="Q46" s="6"/>
      <c r="R46"/>
      <c r="T46"/>
      <c r="U46"/>
      <c r="W46"/>
      <c r="X46"/>
      <c r="AA46" s="9"/>
      <c r="AC46" s="9"/>
      <c r="AD46" s="9"/>
      <c r="AE46" s="9"/>
      <c r="AF46" s="9"/>
      <c r="AG46" s="9"/>
      <c r="AH46"/>
      <c r="AI46" s="9"/>
    </row>
  </sheetData>
  <mergeCells count="66">
    <mergeCell ref="L7:N7"/>
    <mergeCell ref="A1:AL1"/>
    <mergeCell ref="C4:E4"/>
    <mergeCell ref="F4:H4"/>
    <mergeCell ref="I4:K4"/>
    <mergeCell ref="L4:N4"/>
    <mergeCell ref="O4:Q4"/>
    <mergeCell ref="R4:T4"/>
    <mergeCell ref="U4:W4"/>
    <mergeCell ref="C5:E5"/>
    <mergeCell ref="F5:H5"/>
    <mergeCell ref="C6:E6"/>
    <mergeCell ref="I6:K6"/>
    <mergeCell ref="C7:E7"/>
    <mergeCell ref="AH19:AJ19"/>
    <mergeCell ref="C8:E8"/>
    <mergeCell ref="O8:Q8"/>
    <mergeCell ref="C10:E10"/>
    <mergeCell ref="U10:W10"/>
    <mergeCell ref="C12:E12"/>
    <mergeCell ref="F12:H12"/>
    <mergeCell ref="I12:K12"/>
    <mergeCell ref="L12:N12"/>
    <mergeCell ref="O12:Q12"/>
    <mergeCell ref="R12:T12"/>
    <mergeCell ref="U12:W12"/>
    <mergeCell ref="R9:T9"/>
    <mergeCell ref="C9:E9"/>
    <mergeCell ref="R17:T17"/>
    <mergeCell ref="U17:W17"/>
    <mergeCell ref="AE19:AG19"/>
    <mergeCell ref="C13:E13"/>
    <mergeCell ref="F13:H13"/>
    <mergeCell ref="C14:E14"/>
    <mergeCell ref="I14:K14"/>
    <mergeCell ref="C15:E15"/>
    <mergeCell ref="L15:N15"/>
    <mergeCell ref="C16:E16"/>
    <mergeCell ref="O16:Q16"/>
    <mergeCell ref="C17:E17"/>
    <mergeCell ref="P23:W24"/>
    <mergeCell ref="S27:T27"/>
    <mergeCell ref="S30:T30"/>
    <mergeCell ref="J32:K32"/>
    <mergeCell ref="AB32:AC32"/>
    <mergeCell ref="S28:T28"/>
    <mergeCell ref="F34:G34"/>
    <mergeCell ref="N34:O34"/>
    <mergeCell ref="X34:Y34"/>
    <mergeCell ref="AF34:AG34"/>
    <mergeCell ref="D36:E36"/>
    <mergeCell ref="H36:I36"/>
    <mergeCell ref="L36:M36"/>
    <mergeCell ref="P36:Q36"/>
    <mergeCell ref="V36:W36"/>
    <mergeCell ref="Z36:AA36"/>
    <mergeCell ref="AD36:AE36"/>
    <mergeCell ref="AH36:AI36"/>
    <mergeCell ref="D37:E45"/>
    <mergeCell ref="H37:I45"/>
    <mergeCell ref="L37:M45"/>
    <mergeCell ref="P37:Q45"/>
    <mergeCell ref="V37:W45"/>
    <mergeCell ref="Z37:AA45"/>
    <mergeCell ref="AD37:AE45"/>
    <mergeCell ref="AH37:AI45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63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9"/>
  <sheetViews>
    <sheetView showGridLines="0" view="pageBreakPreview" topLeftCell="A123" zoomScale="80" zoomScaleNormal="100" zoomScaleSheetLayoutView="80" workbookViewId="0">
      <selection activeCell="H143" sqref="H143"/>
    </sheetView>
  </sheetViews>
  <sheetFormatPr defaultRowHeight="18" customHeight="1" x14ac:dyDescent="0.15"/>
  <cols>
    <col min="1" max="1" width="19.375" style="249" customWidth="1"/>
    <col min="2" max="2" width="4.625" style="249" customWidth="1"/>
    <col min="3" max="3" width="11.75" style="249" customWidth="1"/>
    <col min="4" max="4" width="9.125" style="249" customWidth="1"/>
    <col min="5" max="5" width="19" style="249" customWidth="1"/>
    <col min="6" max="8" width="4.625" style="249" customWidth="1"/>
    <col min="9" max="9" width="18.625" style="249" customWidth="1"/>
    <col min="10" max="10" width="11.75" style="249" customWidth="1"/>
    <col min="11" max="11" width="15.125" style="248" customWidth="1"/>
    <col min="12" max="12" width="3" style="249" customWidth="1"/>
    <col min="13" max="13" width="8.875" style="249"/>
    <col min="14" max="14" width="13.25" style="249" customWidth="1"/>
    <col min="15" max="17" width="8.875" style="249"/>
    <col min="18" max="18" width="16.625" style="249" customWidth="1"/>
    <col min="19" max="234" width="8.875" style="249"/>
    <col min="235" max="235" width="2" style="249" customWidth="1"/>
    <col min="236" max="236" width="7.75" style="249" customWidth="1"/>
    <col min="237" max="237" width="13.25" style="249" customWidth="1"/>
    <col min="238" max="258" width="4.625" style="249" customWidth="1"/>
    <col min="259" max="259" width="8.875" style="249"/>
    <col min="260" max="260" width="3" style="249" customWidth="1"/>
    <col min="261" max="490" width="8.875" style="249"/>
    <col min="491" max="491" width="2" style="249" customWidth="1"/>
    <col min="492" max="492" width="7.75" style="249" customWidth="1"/>
    <col min="493" max="493" width="13.25" style="249" customWidth="1"/>
    <col min="494" max="514" width="4.625" style="249" customWidth="1"/>
    <col min="515" max="515" width="8.875" style="249"/>
    <col min="516" max="516" width="3" style="249" customWidth="1"/>
    <col min="517" max="746" width="8.875" style="249"/>
    <col min="747" max="747" width="2" style="249" customWidth="1"/>
    <col min="748" max="748" width="7.75" style="249" customWidth="1"/>
    <col min="749" max="749" width="13.25" style="249" customWidth="1"/>
    <col min="750" max="770" width="4.625" style="249" customWidth="1"/>
    <col min="771" max="771" width="8.875" style="249"/>
    <col min="772" max="772" width="3" style="249" customWidth="1"/>
    <col min="773" max="1002" width="8.875" style="249"/>
    <col min="1003" max="1003" width="2" style="249" customWidth="1"/>
    <col min="1004" max="1004" width="7.75" style="249" customWidth="1"/>
    <col min="1005" max="1005" width="13.25" style="249" customWidth="1"/>
    <col min="1006" max="1026" width="4.625" style="249" customWidth="1"/>
    <col min="1027" max="1027" width="8.875" style="249"/>
    <col min="1028" max="1028" width="3" style="249" customWidth="1"/>
    <col min="1029" max="1258" width="8.875" style="249"/>
    <col min="1259" max="1259" width="2" style="249" customWidth="1"/>
    <col min="1260" max="1260" width="7.75" style="249" customWidth="1"/>
    <col min="1261" max="1261" width="13.25" style="249" customWidth="1"/>
    <col min="1262" max="1282" width="4.625" style="249" customWidth="1"/>
    <col min="1283" max="1283" width="8.875" style="249"/>
    <col min="1284" max="1284" width="3" style="249" customWidth="1"/>
    <col min="1285" max="1514" width="8.875" style="249"/>
    <col min="1515" max="1515" width="2" style="249" customWidth="1"/>
    <col min="1516" max="1516" width="7.75" style="249" customWidth="1"/>
    <col min="1517" max="1517" width="13.25" style="249" customWidth="1"/>
    <col min="1518" max="1538" width="4.625" style="249" customWidth="1"/>
    <col min="1539" max="1539" width="8.875" style="249"/>
    <col min="1540" max="1540" width="3" style="249" customWidth="1"/>
    <col min="1541" max="1770" width="8.875" style="249"/>
    <col min="1771" max="1771" width="2" style="249" customWidth="1"/>
    <col min="1772" max="1772" width="7.75" style="249" customWidth="1"/>
    <col min="1773" max="1773" width="13.25" style="249" customWidth="1"/>
    <col min="1774" max="1794" width="4.625" style="249" customWidth="1"/>
    <col min="1795" max="1795" width="8.875" style="249"/>
    <col min="1796" max="1796" width="3" style="249" customWidth="1"/>
    <col min="1797" max="2026" width="8.875" style="249"/>
    <col min="2027" max="2027" width="2" style="249" customWidth="1"/>
    <col min="2028" max="2028" width="7.75" style="249" customWidth="1"/>
    <col min="2029" max="2029" width="13.25" style="249" customWidth="1"/>
    <col min="2030" max="2050" width="4.625" style="249" customWidth="1"/>
    <col min="2051" max="2051" width="8.875" style="249"/>
    <col min="2052" max="2052" width="3" style="249" customWidth="1"/>
    <col min="2053" max="2282" width="8.875" style="249"/>
    <col min="2283" max="2283" width="2" style="249" customWidth="1"/>
    <col min="2284" max="2284" width="7.75" style="249" customWidth="1"/>
    <col min="2285" max="2285" width="13.25" style="249" customWidth="1"/>
    <col min="2286" max="2306" width="4.625" style="249" customWidth="1"/>
    <col min="2307" max="2307" width="8.875" style="249"/>
    <col min="2308" max="2308" width="3" style="249" customWidth="1"/>
    <col min="2309" max="2538" width="8.875" style="249"/>
    <col min="2539" max="2539" width="2" style="249" customWidth="1"/>
    <col min="2540" max="2540" width="7.75" style="249" customWidth="1"/>
    <col min="2541" max="2541" width="13.25" style="249" customWidth="1"/>
    <col min="2542" max="2562" width="4.625" style="249" customWidth="1"/>
    <col min="2563" max="2563" width="8.875" style="249"/>
    <col min="2564" max="2564" width="3" style="249" customWidth="1"/>
    <col min="2565" max="2794" width="8.875" style="249"/>
    <col min="2795" max="2795" width="2" style="249" customWidth="1"/>
    <col min="2796" max="2796" width="7.75" style="249" customWidth="1"/>
    <col min="2797" max="2797" width="13.25" style="249" customWidth="1"/>
    <col min="2798" max="2818" width="4.625" style="249" customWidth="1"/>
    <col min="2819" max="2819" width="8.875" style="249"/>
    <col min="2820" max="2820" width="3" style="249" customWidth="1"/>
    <col min="2821" max="3050" width="8.875" style="249"/>
    <col min="3051" max="3051" width="2" style="249" customWidth="1"/>
    <col min="3052" max="3052" width="7.75" style="249" customWidth="1"/>
    <col min="3053" max="3053" width="13.25" style="249" customWidth="1"/>
    <col min="3054" max="3074" width="4.625" style="249" customWidth="1"/>
    <col min="3075" max="3075" width="8.875" style="249"/>
    <col min="3076" max="3076" width="3" style="249" customWidth="1"/>
    <col min="3077" max="3306" width="8.875" style="249"/>
    <col min="3307" max="3307" width="2" style="249" customWidth="1"/>
    <col min="3308" max="3308" width="7.75" style="249" customWidth="1"/>
    <col min="3309" max="3309" width="13.25" style="249" customWidth="1"/>
    <col min="3310" max="3330" width="4.625" style="249" customWidth="1"/>
    <col min="3331" max="3331" width="8.875" style="249"/>
    <col min="3332" max="3332" width="3" style="249" customWidth="1"/>
    <col min="3333" max="3562" width="8.875" style="249"/>
    <col min="3563" max="3563" width="2" style="249" customWidth="1"/>
    <col min="3564" max="3564" width="7.75" style="249" customWidth="1"/>
    <col min="3565" max="3565" width="13.25" style="249" customWidth="1"/>
    <col min="3566" max="3586" width="4.625" style="249" customWidth="1"/>
    <col min="3587" max="3587" width="8.875" style="249"/>
    <col min="3588" max="3588" width="3" style="249" customWidth="1"/>
    <col min="3589" max="3818" width="8.875" style="249"/>
    <col min="3819" max="3819" width="2" style="249" customWidth="1"/>
    <col min="3820" max="3820" width="7.75" style="249" customWidth="1"/>
    <col min="3821" max="3821" width="13.25" style="249" customWidth="1"/>
    <col min="3822" max="3842" width="4.625" style="249" customWidth="1"/>
    <col min="3843" max="3843" width="8.875" style="249"/>
    <col min="3844" max="3844" width="3" style="249" customWidth="1"/>
    <col min="3845" max="4074" width="8.875" style="249"/>
    <col min="4075" max="4075" width="2" style="249" customWidth="1"/>
    <col min="4076" max="4076" width="7.75" style="249" customWidth="1"/>
    <col min="4077" max="4077" width="13.25" style="249" customWidth="1"/>
    <col min="4078" max="4098" width="4.625" style="249" customWidth="1"/>
    <col min="4099" max="4099" width="8.875" style="249"/>
    <col min="4100" max="4100" width="3" style="249" customWidth="1"/>
    <col min="4101" max="4330" width="8.875" style="249"/>
    <col min="4331" max="4331" width="2" style="249" customWidth="1"/>
    <col min="4332" max="4332" width="7.75" style="249" customWidth="1"/>
    <col min="4333" max="4333" width="13.25" style="249" customWidth="1"/>
    <col min="4334" max="4354" width="4.625" style="249" customWidth="1"/>
    <col min="4355" max="4355" width="8.875" style="249"/>
    <col min="4356" max="4356" width="3" style="249" customWidth="1"/>
    <col min="4357" max="4586" width="8.875" style="249"/>
    <col min="4587" max="4587" width="2" style="249" customWidth="1"/>
    <col min="4588" max="4588" width="7.75" style="249" customWidth="1"/>
    <col min="4589" max="4589" width="13.25" style="249" customWidth="1"/>
    <col min="4590" max="4610" width="4.625" style="249" customWidth="1"/>
    <col min="4611" max="4611" width="8.875" style="249"/>
    <col min="4612" max="4612" width="3" style="249" customWidth="1"/>
    <col min="4613" max="4842" width="8.875" style="249"/>
    <col min="4843" max="4843" width="2" style="249" customWidth="1"/>
    <col min="4844" max="4844" width="7.75" style="249" customWidth="1"/>
    <col min="4845" max="4845" width="13.25" style="249" customWidth="1"/>
    <col min="4846" max="4866" width="4.625" style="249" customWidth="1"/>
    <col min="4867" max="4867" width="8.875" style="249"/>
    <col min="4868" max="4868" width="3" style="249" customWidth="1"/>
    <col min="4869" max="5098" width="8.875" style="249"/>
    <col min="5099" max="5099" width="2" style="249" customWidth="1"/>
    <col min="5100" max="5100" width="7.75" style="249" customWidth="1"/>
    <col min="5101" max="5101" width="13.25" style="249" customWidth="1"/>
    <col min="5102" max="5122" width="4.625" style="249" customWidth="1"/>
    <col min="5123" max="5123" width="8.875" style="249"/>
    <col min="5124" max="5124" width="3" style="249" customWidth="1"/>
    <col min="5125" max="5354" width="8.875" style="249"/>
    <col min="5355" max="5355" width="2" style="249" customWidth="1"/>
    <col min="5356" max="5356" width="7.75" style="249" customWidth="1"/>
    <col min="5357" max="5357" width="13.25" style="249" customWidth="1"/>
    <col min="5358" max="5378" width="4.625" style="249" customWidth="1"/>
    <col min="5379" max="5379" width="8.875" style="249"/>
    <col min="5380" max="5380" width="3" style="249" customWidth="1"/>
    <col min="5381" max="5610" width="8.875" style="249"/>
    <col min="5611" max="5611" width="2" style="249" customWidth="1"/>
    <col min="5612" max="5612" width="7.75" style="249" customWidth="1"/>
    <col min="5613" max="5613" width="13.25" style="249" customWidth="1"/>
    <col min="5614" max="5634" width="4.625" style="249" customWidth="1"/>
    <col min="5635" max="5635" width="8.875" style="249"/>
    <col min="5636" max="5636" width="3" style="249" customWidth="1"/>
    <col min="5637" max="5866" width="8.875" style="249"/>
    <col min="5867" max="5867" width="2" style="249" customWidth="1"/>
    <col min="5868" max="5868" width="7.75" style="249" customWidth="1"/>
    <col min="5869" max="5869" width="13.25" style="249" customWidth="1"/>
    <col min="5870" max="5890" width="4.625" style="249" customWidth="1"/>
    <col min="5891" max="5891" width="8.875" style="249"/>
    <col min="5892" max="5892" width="3" style="249" customWidth="1"/>
    <col min="5893" max="6122" width="8.875" style="249"/>
    <col min="6123" max="6123" width="2" style="249" customWidth="1"/>
    <col min="6124" max="6124" width="7.75" style="249" customWidth="1"/>
    <col min="6125" max="6125" width="13.25" style="249" customWidth="1"/>
    <col min="6126" max="6146" width="4.625" style="249" customWidth="1"/>
    <col min="6147" max="6147" width="8.875" style="249"/>
    <col min="6148" max="6148" width="3" style="249" customWidth="1"/>
    <col min="6149" max="6378" width="8.875" style="249"/>
    <col min="6379" max="6379" width="2" style="249" customWidth="1"/>
    <col min="6380" max="6380" width="7.75" style="249" customWidth="1"/>
    <col min="6381" max="6381" width="13.25" style="249" customWidth="1"/>
    <col min="6382" max="6402" width="4.625" style="249" customWidth="1"/>
    <col min="6403" max="6403" width="8.875" style="249"/>
    <col min="6404" max="6404" width="3" style="249" customWidth="1"/>
    <col min="6405" max="6634" width="8.875" style="249"/>
    <col min="6635" max="6635" width="2" style="249" customWidth="1"/>
    <col min="6636" max="6636" width="7.75" style="249" customWidth="1"/>
    <col min="6637" max="6637" width="13.25" style="249" customWidth="1"/>
    <col min="6638" max="6658" width="4.625" style="249" customWidth="1"/>
    <col min="6659" max="6659" width="8.875" style="249"/>
    <col min="6660" max="6660" width="3" style="249" customWidth="1"/>
    <col min="6661" max="6890" width="8.875" style="249"/>
    <col min="6891" max="6891" width="2" style="249" customWidth="1"/>
    <col min="6892" max="6892" width="7.75" style="249" customWidth="1"/>
    <col min="6893" max="6893" width="13.25" style="249" customWidth="1"/>
    <col min="6894" max="6914" width="4.625" style="249" customWidth="1"/>
    <col min="6915" max="6915" width="8.875" style="249"/>
    <col min="6916" max="6916" width="3" style="249" customWidth="1"/>
    <col min="6917" max="7146" width="8.875" style="249"/>
    <col min="7147" max="7147" width="2" style="249" customWidth="1"/>
    <col min="7148" max="7148" width="7.75" style="249" customWidth="1"/>
    <col min="7149" max="7149" width="13.25" style="249" customWidth="1"/>
    <col min="7150" max="7170" width="4.625" style="249" customWidth="1"/>
    <col min="7171" max="7171" width="8.875" style="249"/>
    <col min="7172" max="7172" width="3" style="249" customWidth="1"/>
    <col min="7173" max="7402" width="8.875" style="249"/>
    <col min="7403" max="7403" width="2" style="249" customWidth="1"/>
    <col min="7404" max="7404" width="7.75" style="249" customWidth="1"/>
    <col min="7405" max="7405" width="13.25" style="249" customWidth="1"/>
    <col min="7406" max="7426" width="4.625" style="249" customWidth="1"/>
    <col min="7427" max="7427" width="8.875" style="249"/>
    <col min="7428" max="7428" width="3" style="249" customWidth="1"/>
    <col min="7429" max="7658" width="8.875" style="249"/>
    <col min="7659" max="7659" width="2" style="249" customWidth="1"/>
    <col min="7660" max="7660" width="7.75" style="249" customWidth="1"/>
    <col min="7661" max="7661" width="13.25" style="249" customWidth="1"/>
    <col min="7662" max="7682" width="4.625" style="249" customWidth="1"/>
    <col min="7683" max="7683" width="8.875" style="249"/>
    <col min="7684" max="7684" width="3" style="249" customWidth="1"/>
    <col min="7685" max="7914" width="8.875" style="249"/>
    <col min="7915" max="7915" width="2" style="249" customWidth="1"/>
    <col min="7916" max="7916" width="7.75" style="249" customWidth="1"/>
    <col min="7917" max="7917" width="13.25" style="249" customWidth="1"/>
    <col min="7918" max="7938" width="4.625" style="249" customWidth="1"/>
    <col min="7939" max="7939" width="8.875" style="249"/>
    <col min="7940" max="7940" width="3" style="249" customWidth="1"/>
    <col min="7941" max="8170" width="8.875" style="249"/>
    <col min="8171" max="8171" width="2" style="249" customWidth="1"/>
    <col min="8172" max="8172" width="7.75" style="249" customWidth="1"/>
    <col min="8173" max="8173" width="13.25" style="249" customWidth="1"/>
    <col min="8174" max="8194" width="4.625" style="249" customWidth="1"/>
    <col min="8195" max="8195" width="8.875" style="249"/>
    <col min="8196" max="8196" width="3" style="249" customWidth="1"/>
    <col min="8197" max="8426" width="8.875" style="249"/>
    <col min="8427" max="8427" width="2" style="249" customWidth="1"/>
    <col min="8428" max="8428" width="7.75" style="249" customWidth="1"/>
    <col min="8429" max="8429" width="13.25" style="249" customWidth="1"/>
    <col min="8430" max="8450" width="4.625" style="249" customWidth="1"/>
    <col min="8451" max="8451" width="8.875" style="249"/>
    <col min="8452" max="8452" width="3" style="249" customWidth="1"/>
    <col min="8453" max="8682" width="8.875" style="249"/>
    <col min="8683" max="8683" width="2" style="249" customWidth="1"/>
    <col min="8684" max="8684" width="7.75" style="249" customWidth="1"/>
    <col min="8685" max="8685" width="13.25" style="249" customWidth="1"/>
    <col min="8686" max="8706" width="4.625" style="249" customWidth="1"/>
    <col min="8707" max="8707" width="8.875" style="249"/>
    <col min="8708" max="8708" width="3" style="249" customWidth="1"/>
    <col min="8709" max="8938" width="8.875" style="249"/>
    <col min="8939" max="8939" width="2" style="249" customWidth="1"/>
    <col min="8940" max="8940" width="7.75" style="249" customWidth="1"/>
    <col min="8941" max="8941" width="13.25" style="249" customWidth="1"/>
    <col min="8942" max="8962" width="4.625" style="249" customWidth="1"/>
    <col min="8963" max="8963" width="8.875" style="249"/>
    <col min="8964" max="8964" width="3" style="249" customWidth="1"/>
    <col min="8965" max="9194" width="8.875" style="249"/>
    <col min="9195" max="9195" width="2" style="249" customWidth="1"/>
    <col min="9196" max="9196" width="7.75" style="249" customWidth="1"/>
    <col min="9197" max="9197" width="13.25" style="249" customWidth="1"/>
    <col min="9198" max="9218" width="4.625" style="249" customWidth="1"/>
    <col min="9219" max="9219" width="8.875" style="249"/>
    <col min="9220" max="9220" width="3" style="249" customWidth="1"/>
    <col min="9221" max="9450" width="8.875" style="249"/>
    <col min="9451" max="9451" width="2" style="249" customWidth="1"/>
    <col min="9452" max="9452" width="7.75" style="249" customWidth="1"/>
    <col min="9453" max="9453" width="13.25" style="249" customWidth="1"/>
    <col min="9454" max="9474" width="4.625" style="249" customWidth="1"/>
    <col min="9475" max="9475" width="8.875" style="249"/>
    <col min="9476" max="9476" width="3" style="249" customWidth="1"/>
    <col min="9477" max="9706" width="8.875" style="249"/>
    <col min="9707" max="9707" width="2" style="249" customWidth="1"/>
    <col min="9708" max="9708" width="7.75" style="249" customWidth="1"/>
    <col min="9709" max="9709" width="13.25" style="249" customWidth="1"/>
    <col min="9710" max="9730" width="4.625" style="249" customWidth="1"/>
    <col min="9731" max="9731" width="8.875" style="249"/>
    <col min="9732" max="9732" width="3" style="249" customWidth="1"/>
    <col min="9733" max="9962" width="8.875" style="249"/>
    <col min="9963" max="9963" width="2" style="249" customWidth="1"/>
    <col min="9964" max="9964" width="7.75" style="249" customWidth="1"/>
    <col min="9965" max="9965" width="13.25" style="249" customWidth="1"/>
    <col min="9966" max="9986" width="4.625" style="249" customWidth="1"/>
    <col min="9987" max="9987" width="8.875" style="249"/>
    <col min="9988" max="9988" width="3" style="249" customWidth="1"/>
    <col min="9989" max="10218" width="8.875" style="249"/>
    <col min="10219" max="10219" width="2" style="249" customWidth="1"/>
    <col min="10220" max="10220" width="7.75" style="249" customWidth="1"/>
    <col min="10221" max="10221" width="13.25" style="249" customWidth="1"/>
    <col min="10222" max="10242" width="4.625" style="249" customWidth="1"/>
    <col min="10243" max="10243" width="8.875" style="249"/>
    <col min="10244" max="10244" width="3" style="249" customWidth="1"/>
    <col min="10245" max="10474" width="8.875" style="249"/>
    <col min="10475" max="10475" width="2" style="249" customWidth="1"/>
    <col min="10476" max="10476" width="7.75" style="249" customWidth="1"/>
    <col min="10477" max="10477" width="13.25" style="249" customWidth="1"/>
    <col min="10478" max="10498" width="4.625" style="249" customWidth="1"/>
    <col min="10499" max="10499" width="8.875" style="249"/>
    <col min="10500" max="10500" width="3" style="249" customWidth="1"/>
    <col min="10501" max="10730" width="8.875" style="249"/>
    <col min="10731" max="10731" width="2" style="249" customWidth="1"/>
    <col min="10732" max="10732" width="7.75" style="249" customWidth="1"/>
    <col min="10733" max="10733" width="13.25" style="249" customWidth="1"/>
    <col min="10734" max="10754" width="4.625" style="249" customWidth="1"/>
    <col min="10755" max="10755" width="8.875" style="249"/>
    <col min="10756" max="10756" width="3" style="249" customWidth="1"/>
    <col min="10757" max="10986" width="8.875" style="249"/>
    <col min="10987" max="10987" width="2" style="249" customWidth="1"/>
    <col min="10988" max="10988" width="7.75" style="249" customWidth="1"/>
    <col min="10989" max="10989" width="13.25" style="249" customWidth="1"/>
    <col min="10990" max="11010" width="4.625" style="249" customWidth="1"/>
    <col min="11011" max="11011" width="8.875" style="249"/>
    <col min="11012" max="11012" width="3" style="249" customWidth="1"/>
    <col min="11013" max="11242" width="8.875" style="249"/>
    <col min="11243" max="11243" width="2" style="249" customWidth="1"/>
    <col min="11244" max="11244" width="7.75" style="249" customWidth="1"/>
    <col min="11245" max="11245" width="13.25" style="249" customWidth="1"/>
    <col min="11246" max="11266" width="4.625" style="249" customWidth="1"/>
    <col min="11267" max="11267" width="8.875" style="249"/>
    <col min="11268" max="11268" width="3" style="249" customWidth="1"/>
    <col min="11269" max="11498" width="8.875" style="249"/>
    <col min="11499" max="11499" width="2" style="249" customWidth="1"/>
    <col min="11500" max="11500" width="7.75" style="249" customWidth="1"/>
    <col min="11501" max="11501" width="13.25" style="249" customWidth="1"/>
    <col min="11502" max="11522" width="4.625" style="249" customWidth="1"/>
    <col min="11523" max="11523" width="8.875" style="249"/>
    <col min="11524" max="11524" width="3" style="249" customWidth="1"/>
    <col min="11525" max="11754" width="8.875" style="249"/>
    <col min="11755" max="11755" width="2" style="249" customWidth="1"/>
    <col min="11756" max="11756" width="7.75" style="249" customWidth="1"/>
    <col min="11757" max="11757" width="13.25" style="249" customWidth="1"/>
    <col min="11758" max="11778" width="4.625" style="249" customWidth="1"/>
    <col min="11779" max="11779" width="8.875" style="249"/>
    <col min="11780" max="11780" width="3" style="249" customWidth="1"/>
    <col min="11781" max="12010" width="8.875" style="249"/>
    <col min="12011" max="12011" width="2" style="249" customWidth="1"/>
    <col min="12012" max="12012" width="7.75" style="249" customWidth="1"/>
    <col min="12013" max="12013" width="13.25" style="249" customWidth="1"/>
    <col min="12014" max="12034" width="4.625" style="249" customWidth="1"/>
    <col min="12035" max="12035" width="8.875" style="249"/>
    <col min="12036" max="12036" width="3" style="249" customWidth="1"/>
    <col min="12037" max="12266" width="8.875" style="249"/>
    <col min="12267" max="12267" width="2" style="249" customWidth="1"/>
    <col min="12268" max="12268" width="7.75" style="249" customWidth="1"/>
    <col min="12269" max="12269" width="13.25" style="249" customWidth="1"/>
    <col min="12270" max="12290" width="4.625" style="249" customWidth="1"/>
    <col min="12291" max="12291" width="8.875" style="249"/>
    <col min="12292" max="12292" width="3" style="249" customWidth="1"/>
    <col min="12293" max="12522" width="8.875" style="249"/>
    <col min="12523" max="12523" width="2" style="249" customWidth="1"/>
    <col min="12524" max="12524" width="7.75" style="249" customWidth="1"/>
    <col min="12525" max="12525" width="13.25" style="249" customWidth="1"/>
    <col min="12526" max="12546" width="4.625" style="249" customWidth="1"/>
    <col min="12547" max="12547" width="8.875" style="249"/>
    <col min="12548" max="12548" width="3" style="249" customWidth="1"/>
    <col min="12549" max="12778" width="8.875" style="249"/>
    <col min="12779" max="12779" width="2" style="249" customWidth="1"/>
    <col min="12780" max="12780" width="7.75" style="249" customWidth="1"/>
    <col min="12781" max="12781" width="13.25" style="249" customWidth="1"/>
    <col min="12782" max="12802" width="4.625" style="249" customWidth="1"/>
    <col min="12803" max="12803" width="8.875" style="249"/>
    <col min="12804" max="12804" width="3" style="249" customWidth="1"/>
    <col min="12805" max="13034" width="8.875" style="249"/>
    <col min="13035" max="13035" width="2" style="249" customWidth="1"/>
    <col min="13036" max="13036" width="7.75" style="249" customWidth="1"/>
    <col min="13037" max="13037" width="13.25" style="249" customWidth="1"/>
    <col min="13038" max="13058" width="4.625" style="249" customWidth="1"/>
    <col min="13059" max="13059" width="8.875" style="249"/>
    <col min="13060" max="13060" width="3" style="249" customWidth="1"/>
    <col min="13061" max="13290" width="8.875" style="249"/>
    <col min="13291" max="13291" width="2" style="249" customWidth="1"/>
    <col min="13292" max="13292" width="7.75" style="249" customWidth="1"/>
    <col min="13293" max="13293" width="13.25" style="249" customWidth="1"/>
    <col min="13294" max="13314" width="4.625" style="249" customWidth="1"/>
    <col min="13315" max="13315" width="8.875" style="249"/>
    <col min="13316" max="13316" width="3" style="249" customWidth="1"/>
    <col min="13317" max="13546" width="8.875" style="249"/>
    <col min="13547" max="13547" width="2" style="249" customWidth="1"/>
    <col min="13548" max="13548" width="7.75" style="249" customWidth="1"/>
    <col min="13549" max="13549" width="13.25" style="249" customWidth="1"/>
    <col min="13550" max="13570" width="4.625" style="249" customWidth="1"/>
    <col min="13571" max="13571" width="8.875" style="249"/>
    <col min="13572" max="13572" width="3" style="249" customWidth="1"/>
    <col min="13573" max="13802" width="8.875" style="249"/>
    <col min="13803" max="13803" width="2" style="249" customWidth="1"/>
    <col min="13804" max="13804" width="7.75" style="249" customWidth="1"/>
    <col min="13805" max="13805" width="13.25" style="249" customWidth="1"/>
    <col min="13806" max="13826" width="4.625" style="249" customWidth="1"/>
    <col min="13827" max="13827" width="8.875" style="249"/>
    <col min="13828" max="13828" width="3" style="249" customWidth="1"/>
    <col min="13829" max="14058" width="8.875" style="249"/>
    <col min="14059" max="14059" width="2" style="249" customWidth="1"/>
    <col min="14060" max="14060" width="7.75" style="249" customWidth="1"/>
    <col min="14061" max="14061" width="13.25" style="249" customWidth="1"/>
    <col min="14062" max="14082" width="4.625" style="249" customWidth="1"/>
    <col min="14083" max="14083" width="8.875" style="249"/>
    <col min="14084" max="14084" width="3" style="249" customWidth="1"/>
    <col min="14085" max="14314" width="8.875" style="249"/>
    <col min="14315" max="14315" width="2" style="249" customWidth="1"/>
    <col min="14316" max="14316" width="7.75" style="249" customWidth="1"/>
    <col min="14317" max="14317" width="13.25" style="249" customWidth="1"/>
    <col min="14318" max="14338" width="4.625" style="249" customWidth="1"/>
    <col min="14339" max="14339" width="8.875" style="249"/>
    <col min="14340" max="14340" width="3" style="249" customWidth="1"/>
    <col min="14341" max="14570" width="8.875" style="249"/>
    <col min="14571" max="14571" width="2" style="249" customWidth="1"/>
    <col min="14572" max="14572" width="7.75" style="249" customWidth="1"/>
    <col min="14573" max="14573" width="13.25" style="249" customWidth="1"/>
    <col min="14574" max="14594" width="4.625" style="249" customWidth="1"/>
    <col min="14595" max="14595" width="8.875" style="249"/>
    <col min="14596" max="14596" width="3" style="249" customWidth="1"/>
    <col min="14597" max="14826" width="8.875" style="249"/>
    <col min="14827" max="14827" width="2" style="249" customWidth="1"/>
    <col min="14828" max="14828" width="7.75" style="249" customWidth="1"/>
    <col min="14829" max="14829" width="13.25" style="249" customWidth="1"/>
    <col min="14830" max="14850" width="4.625" style="249" customWidth="1"/>
    <col min="14851" max="14851" width="8.875" style="249"/>
    <col min="14852" max="14852" width="3" style="249" customWidth="1"/>
    <col min="14853" max="15082" width="8.875" style="249"/>
    <col min="15083" max="15083" width="2" style="249" customWidth="1"/>
    <col min="15084" max="15084" width="7.75" style="249" customWidth="1"/>
    <col min="15085" max="15085" width="13.25" style="249" customWidth="1"/>
    <col min="15086" max="15106" width="4.625" style="249" customWidth="1"/>
    <col min="15107" max="15107" width="8.875" style="249"/>
    <col min="15108" max="15108" width="3" style="249" customWidth="1"/>
    <col min="15109" max="15338" width="8.875" style="249"/>
    <col min="15339" max="15339" width="2" style="249" customWidth="1"/>
    <col min="15340" max="15340" width="7.75" style="249" customWidth="1"/>
    <col min="15341" max="15341" width="13.25" style="249" customWidth="1"/>
    <col min="15342" max="15362" width="4.625" style="249" customWidth="1"/>
    <col min="15363" max="15363" width="8.875" style="249"/>
    <col min="15364" max="15364" width="3" style="249" customWidth="1"/>
    <col min="15365" max="15594" width="8.875" style="249"/>
    <col min="15595" max="15595" width="2" style="249" customWidth="1"/>
    <col min="15596" max="15596" width="7.75" style="249" customWidth="1"/>
    <col min="15597" max="15597" width="13.25" style="249" customWidth="1"/>
    <col min="15598" max="15618" width="4.625" style="249" customWidth="1"/>
    <col min="15619" max="15619" width="8.875" style="249"/>
    <col min="15620" max="15620" width="3" style="249" customWidth="1"/>
    <col min="15621" max="15850" width="8.875" style="249"/>
    <col min="15851" max="15851" width="2" style="249" customWidth="1"/>
    <col min="15852" max="15852" width="7.75" style="249" customWidth="1"/>
    <col min="15853" max="15853" width="13.25" style="249" customWidth="1"/>
    <col min="15854" max="15874" width="4.625" style="249" customWidth="1"/>
    <col min="15875" max="15875" width="8.875" style="249"/>
    <col min="15876" max="15876" width="3" style="249" customWidth="1"/>
    <col min="15877" max="16106" width="8.875" style="249"/>
    <col min="16107" max="16107" width="2" style="249" customWidth="1"/>
    <col min="16108" max="16108" width="7.75" style="249" customWidth="1"/>
    <col min="16109" max="16109" width="13.25" style="249" customWidth="1"/>
    <col min="16110" max="16130" width="4.625" style="249" customWidth="1"/>
    <col min="16131" max="16131" width="8.875" style="249"/>
    <col min="16132" max="16132" width="3" style="249" customWidth="1"/>
    <col min="16133" max="16384" width="8.875" style="249"/>
  </cols>
  <sheetData>
    <row r="1" spans="1:13" ht="27.75" customHeight="1" x14ac:dyDescent="0.15">
      <c r="A1" s="834" t="s">
        <v>25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3" ht="21" customHeight="1" x14ac:dyDescent="0.15">
      <c r="A2" s="250"/>
      <c r="B2" s="251"/>
      <c r="C2" s="251"/>
      <c r="D2" s="251"/>
      <c r="E2" s="251"/>
      <c r="F2" s="251"/>
      <c r="G2" s="251"/>
      <c r="H2" s="251"/>
      <c r="I2" s="251"/>
      <c r="J2" s="251"/>
    </row>
    <row r="3" spans="1:13" ht="18" customHeight="1" thickBot="1" x14ac:dyDescent="0.2">
      <c r="A3" s="252" t="s">
        <v>5</v>
      </c>
      <c r="B3" s="252"/>
      <c r="C3" s="253">
        <v>3.125E-2</v>
      </c>
      <c r="D3" s="252"/>
      <c r="E3" s="254"/>
      <c r="F3" s="255"/>
      <c r="G3" s="255"/>
      <c r="H3" s="255"/>
      <c r="I3" s="255"/>
      <c r="J3" s="256"/>
    </row>
    <row r="4" spans="1:13" ht="18" customHeight="1" x14ac:dyDescent="0.15">
      <c r="A4" s="293" t="s">
        <v>6</v>
      </c>
      <c r="B4" s="294" t="s">
        <v>7</v>
      </c>
      <c r="C4" s="295" t="s">
        <v>8</v>
      </c>
      <c r="D4" s="295" t="s">
        <v>9</v>
      </c>
      <c r="E4" s="836" t="s">
        <v>10</v>
      </c>
      <c r="F4" s="836"/>
      <c r="G4" s="836"/>
      <c r="H4" s="836"/>
      <c r="I4" s="836"/>
      <c r="J4" s="296" t="s">
        <v>11</v>
      </c>
    </row>
    <row r="5" spans="1:13" ht="20.25" customHeight="1" x14ac:dyDescent="0.25">
      <c r="A5" s="297">
        <v>44321</v>
      </c>
      <c r="B5" s="501">
        <v>1</v>
      </c>
      <c r="C5" s="502">
        <v>0.375</v>
      </c>
      <c r="D5" s="503" t="s">
        <v>131</v>
      </c>
      <c r="E5" s="504" t="s">
        <v>241</v>
      </c>
      <c r="F5" s="505"/>
      <c r="G5" s="506" t="s">
        <v>32</v>
      </c>
      <c r="H5" s="507"/>
      <c r="I5" s="508" t="s">
        <v>248</v>
      </c>
      <c r="J5" s="512" t="s">
        <v>163</v>
      </c>
    </row>
    <row r="6" spans="1:13" ht="20.25" customHeight="1" x14ac:dyDescent="0.15">
      <c r="A6" s="299" t="str">
        <f>"（"&amp;TEXT(A5,"aaa")&amp;"）"</f>
        <v>（水）</v>
      </c>
      <c r="B6" s="501">
        <v>2</v>
      </c>
      <c r="C6" s="510">
        <f>C5+$C$3</f>
        <v>0.40625</v>
      </c>
      <c r="D6" s="503" t="s">
        <v>131</v>
      </c>
      <c r="E6" s="504" t="s">
        <v>212</v>
      </c>
      <c r="F6" s="505"/>
      <c r="G6" s="506" t="s">
        <v>32</v>
      </c>
      <c r="H6" s="507"/>
      <c r="I6" s="508" t="s">
        <v>231</v>
      </c>
      <c r="J6" s="512" t="s">
        <v>258</v>
      </c>
    </row>
    <row r="7" spans="1:13" ht="20.25" customHeight="1" x14ac:dyDescent="0.25">
      <c r="A7" s="300" t="s">
        <v>110</v>
      </c>
      <c r="B7" s="501">
        <v>3</v>
      </c>
      <c r="C7" s="510">
        <f t="shared" ref="C7:C13" si="0">C6+$C$3</f>
        <v>0.4375</v>
      </c>
      <c r="D7" s="503" t="s">
        <v>131</v>
      </c>
      <c r="E7" s="504" t="s">
        <v>218</v>
      </c>
      <c r="F7" s="505"/>
      <c r="G7" s="506" t="s">
        <v>32</v>
      </c>
      <c r="H7" s="507"/>
      <c r="I7" s="508" t="s">
        <v>201</v>
      </c>
      <c r="J7" s="512" t="s">
        <v>165</v>
      </c>
    </row>
    <row r="8" spans="1:13" ht="20.25" customHeight="1" x14ac:dyDescent="0.15">
      <c r="A8" s="302" t="s">
        <v>278</v>
      </c>
      <c r="B8" s="501">
        <v>4</v>
      </c>
      <c r="C8" s="510">
        <f t="shared" si="0"/>
        <v>0.46875</v>
      </c>
      <c r="D8" s="503" t="s">
        <v>131</v>
      </c>
      <c r="E8" s="508" t="s">
        <v>118</v>
      </c>
      <c r="F8" s="505"/>
      <c r="G8" s="506" t="s">
        <v>32</v>
      </c>
      <c r="H8" s="507"/>
      <c r="I8" s="513" t="s">
        <v>252</v>
      </c>
      <c r="J8" s="512" t="s">
        <v>229</v>
      </c>
    </row>
    <row r="9" spans="1:13" ht="20.25" customHeight="1" x14ac:dyDescent="0.15">
      <c r="A9" s="303" t="s">
        <v>13</v>
      </c>
      <c r="B9" s="501">
        <v>5</v>
      </c>
      <c r="C9" s="510">
        <f t="shared" si="0"/>
        <v>0.5</v>
      </c>
      <c r="D9" s="503" t="s">
        <v>131</v>
      </c>
      <c r="E9" s="508" t="s">
        <v>248</v>
      </c>
      <c r="F9" s="505"/>
      <c r="G9" s="506" t="s">
        <v>32</v>
      </c>
      <c r="H9" s="507"/>
      <c r="I9" s="513" t="s">
        <v>182</v>
      </c>
      <c r="J9" s="512" t="s">
        <v>164</v>
      </c>
    </row>
    <row r="10" spans="1:13" ht="20.25" customHeight="1" x14ac:dyDescent="0.15">
      <c r="A10" s="303" t="s">
        <v>313</v>
      </c>
      <c r="B10" s="501">
        <v>6</v>
      </c>
      <c r="C10" s="510">
        <f t="shared" si="0"/>
        <v>0.53125</v>
      </c>
      <c r="D10" s="503" t="s">
        <v>131</v>
      </c>
      <c r="E10" s="508" t="s">
        <v>252</v>
      </c>
      <c r="F10" s="505"/>
      <c r="G10" s="506" t="s">
        <v>32</v>
      </c>
      <c r="H10" s="507"/>
      <c r="I10" s="513" t="s">
        <v>201</v>
      </c>
      <c r="J10" s="512" t="s">
        <v>209</v>
      </c>
      <c r="M10" s="497"/>
    </row>
    <row r="11" spans="1:13" ht="20.25" customHeight="1" x14ac:dyDescent="0.15">
      <c r="A11" s="303" t="s">
        <v>314</v>
      </c>
      <c r="B11" s="501">
        <v>7</v>
      </c>
      <c r="C11" s="510">
        <f>C10+$C$3+0.00694444444444444</f>
        <v>0.56944444444444442</v>
      </c>
      <c r="D11" s="503" t="s">
        <v>137</v>
      </c>
      <c r="E11" s="504" t="s">
        <v>253</v>
      </c>
      <c r="F11" s="505"/>
      <c r="G11" s="506" t="s">
        <v>32</v>
      </c>
      <c r="H11" s="507"/>
      <c r="I11" s="508" t="s">
        <v>217</v>
      </c>
      <c r="J11" s="512" t="s">
        <v>237</v>
      </c>
    </row>
    <row r="12" spans="1:13" ht="20.25" customHeight="1" x14ac:dyDescent="0.15">
      <c r="A12" s="303" t="s">
        <v>315</v>
      </c>
      <c r="B12" s="501">
        <v>8</v>
      </c>
      <c r="C12" s="510">
        <f t="shared" si="0"/>
        <v>0.60069444444444442</v>
      </c>
      <c r="D12" s="503" t="s">
        <v>137</v>
      </c>
      <c r="E12" s="504" t="s">
        <v>254</v>
      </c>
      <c r="F12" s="505"/>
      <c r="G12" s="506" t="s">
        <v>32</v>
      </c>
      <c r="H12" s="507"/>
      <c r="I12" s="508" t="s">
        <v>227</v>
      </c>
      <c r="J12" s="512" t="s">
        <v>238</v>
      </c>
    </row>
    <row r="13" spans="1:13" ht="20.25" customHeight="1" x14ac:dyDescent="0.15">
      <c r="A13" s="302" t="s">
        <v>316</v>
      </c>
      <c r="B13" s="501">
        <v>9</v>
      </c>
      <c r="C13" s="510">
        <f t="shared" si="0"/>
        <v>0.63194444444444442</v>
      </c>
      <c r="D13" s="503" t="s">
        <v>137</v>
      </c>
      <c r="E13" s="508" t="s">
        <v>253</v>
      </c>
      <c r="F13" s="505"/>
      <c r="G13" s="506" t="s">
        <v>32</v>
      </c>
      <c r="H13" s="507"/>
      <c r="I13" s="513" t="s">
        <v>216</v>
      </c>
      <c r="J13" s="512" t="s">
        <v>210</v>
      </c>
    </row>
    <row r="14" spans="1:13" ht="20.25" customHeight="1" x14ac:dyDescent="0.15">
      <c r="A14" s="307" t="s">
        <v>134</v>
      </c>
      <c r="B14" s="298"/>
      <c r="C14" s="289"/>
      <c r="D14" s="312"/>
      <c r="E14" s="263"/>
      <c r="F14" s="258"/>
      <c r="G14" s="259"/>
      <c r="H14" s="260"/>
      <c r="I14" s="264"/>
      <c r="J14" s="313"/>
    </row>
    <row r="15" spans="1:13" ht="20.25" customHeight="1" x14ac:dyDescent="0.15">
      <c r="A15" s="303" t="s">
        <v>297</v>
      </c>
      <c r="B15" s="298"/>
      <c r="C15" s="289" t="s">
        <v>22</v>
      </c>
      <c r="D15" s="286" t="s">
        <v>22</v>
      </c>
      <c r="E15" s="268" t="s">
        <v>22</v>
      </c>
      <c r="F15" s="266" t="s">
        <v>22</v>
      </c>
      <c r="G15" s="267" t="s">
        <v>22</v>
      </c>
      <c r="H15" s="267" t="s">
        <v>22</v>
      </c>
      <c r="I15" s="268" t="s">
        <v>22</v>
      </c>
      <c r="J15" s="313" t="s">
        <v>22</v>
      </c>
    </row>
    <row r="16" spans="1:13" ht="20.25" customHeight="1" thickBot="1" x14ac:dyDescent="0.3">
      <c r="A16" s="314"/>
      <c r="B16" s="367"/>
      <c r="C16" s="290"/>
      <c r="D16" s="368"/>
      <c r="E16" s="369"/>
      <c r="F16" s="270"/>
      <c r="G16" s="271"/>
      <c r="H16" s="271"/>
      <c r="I16" s="272"/>
      <c r="J16" s="292"/>
    </row>
    <row r="18" spans="1:10" ht="18" customHeight="1" thickBot="1" x14ac:dyDescent="0.2">
      <c r="A18" s="252" t="s">
        <v>5</v>
      </c>
      <c r="B18" s="252"/>
      <c r="C18" s="253">
        <v>3.125E-2</v>
      </c>
      <c r="D18" s="252"/>
      <c r="E18" s="254"/>
      <c r="F18" s="255"/>
      <c r="G18" s="255"/>
      <c r="H18" s="255"/>
      <c r="I18" s="255"/>
      <c r="J18" s="256"/>
    </row>
    <row r="19" spans="1:10" ht="18" customHeight="1" x14ac:dyDescent="0.15">
      <c r="A19" s="293" t="s">
        <v>6</v>
      </c>
      <c r="B19" s="294" t="s">
        <v>7</v>
      </c>
      <c r="C19" s="295" t="s">
        <v>8</v>
      </c>
      <c r="D19" s="295" t="s">
        <v>9</v>
      </c>
      <c r="E19" s="836" t="s">
        <v>10</v>
      </c>
      <c r="F19" s="836"/>
      <c r="G19" s="836"/>
      <c r="H19" s="836"/>
      <c r="I19" s="836"/>
      <c r="J19" s="296" t="s">
        <v>11</v>
      </c>
    </row>
    <row r="20" spans="1:10" ht="20.25" customHeight="1" x14ac:dyDescent="0.25">
      <c r="A20" s="297">
        <v>44325</v>
      </c>
      <c r="B20" s="501">
        <v>1</v>
      </c>
      <c r="C20" s="502">
        <v>0.375</v>
      </c>
      <c r="D20" s="503" t="s">
        <v>137</v>
      </c>
      <c r="E20" s="514" t="s">
        <v>240</v>
      </c>
      <c r="F20" s="505"/>
      <c r="G20" s="506" t="s">
        <v>32</v>
      </c>
      <c r="H20" s="507"/>
      <c r="I20" s="514" t="s">
        <v>217</v>
      </c>
      <c r="J20" s="512" t="s">
        <v>163</v>
      </c>
    </row>
    <row r="21" spans="1:10" ht="20.25" customHeight="1" x14ac:dyDescent="0.15">
      <c r="A21" s="299" t="str">
        <f>"（"&amp;TEXT(A20,"aaa")&amp;"）"</f>
        <v>（日）</v>
      </c>
      <c r="B21" s="501">
        <v>2</v>
      </c>
      <c r="C21" s="510">
        <f>C20+$C$18</f>
        <v>0.40625</v>
      </c>
      <c r="D21" s="503" t="s">
        <v>137</v>
      </c>
      <c r="E21" s="515" t="s">
        <v>249</v>
      </c>
      <c r="F21" s="505"/>
      <c r="G21" s="506" t="s">
        <v>32</v>
      </c>
      <c r="H21" s="507"/>
      <c r="I21" s="514" t="s">
        <v>216</v>
      </c>
      <c r="J21" s="512" t="s">
        <v>258</v>
      </c>
    </row>
    <row r="22" spans="1:10" ht="20.25" customHeight="1" x14ac:dyDescent="0.25">
      <c r="A22" s="300" t="s">
        <v>110</v>
      </c>
      <c r="B22" s="501">
        <v>3</v>
      </c>
      <c r="C22" s="510">
        <f t="shared" ref="C22:C27" si="1">C21+$C$18</f>
        <v>0.4375</v>
      </c>
      <c r="D22" s="503" t="s">
        <v>137</v>
      </c>
      <c r="E22" s="504" t="s">
        <v>253</v>
      </c>
      <c r="F22" s="505"/>
      <c r="G22" s="506" t="s">
        <v>32</v>
      </c>
      <c r="H22" s="507"/>
      <c r="I22" s="508" t="s">
        <v>240</v>
      </c>
      <c r="J22" s="512" t="s">
        <v>165</v>
      </c>
    </row>
    <row r="23" spans="1:10" ht="20.25" customHeight="1" x14ac:dyDescent="0.15">
      <c r="A23" s="302" t="s">
        <v>273</v>
      </c>
      <c r="B23" s="501">
        <v>4</v>
      </c>
      <c r="C23" s="510">
        <f t="shared" si="1"/>
        <v>0.46875</v>
      </c>
      <c r="D23" s="503" t="s">
        <v>137</v>
      </c>
      <c r="E23" s="515" t="s">
        <v>217</v>
      </c>
      <c r="F23" s="505"/>
      <c r="G23" s="506" t="s">
        <v>32</v>
      </c>
      <c r="H23" s="507"/>
      <c r="I23" s="515" t="s">
        <v>227</v>
      </c>
      <c r="J23" s="512" t="s">
        <v>229</v>
      </c>
    </row>
    <row r="24" spans="1:10" ht="20.25" customHeight="1" x14ac:dyDescent="0.15">
      <c r="A24" s="303" t="s">
        <v>13</v>
      </c>
      <c r="B24" s="501">
        <v>5</v>
      </c>
      <c r="C24" s="510">
        <f>C23+$C$18+0.00694444444444444</f>
        <v>0.50694444444444442</v>
      </c>
      <c r="D24" s="503" t="s">
        <v>131</v>
      </c>
      <c r="E24" s="508" t="s">
        <v>255</v>
      </c>
      <c r="F24" s="505"/>
      <c r="G24" s="506" t="s">
        <v>32</v>
      </c>
      <c r="H24" s="507"/>
      <c r="I24" s="514" t="s">
        <v>231</v>
      </c>
      <c r="J24" s="512" t="s">
        <v>164</v>
      </c>
    </row>
    <row r="25" spans="1:10" ht="20.25" customHeight="1" x14ac:dyDescent="0.15">
      <c r="A25" s="304" t="s">
        <v>261</v>
      </c>
      <c r="B25" s="501">
        <v>6</v>
      </c>
      <c r="C25" s="510">
        <f t="shared" si="1"/>
        <v>0.53819444444444442</v>
      </c>
      <c r="D25" s="503" t="s">
        <v>131</v>
      </c>
      <c r="E25" s="515" t="s">
        <v>218</v>
      </c>
      <c r="F25" s="505"/>
      <c r="G25" s="506" t="s">
        <v>12</v>
      </c>
      <c r="H25" s="507"/>
      <c r="I25" s="508" t="s">
        <v>256</v>
      </c>
      <c r="J25" s="512" t="s">
        <v>209</v>
      </c>
    </row>
    <row r="26" spans="1:10" ht="20.25" customHeight="1" x14ac:dyDescent="0.15">
      <c r="A26" s="304" t="s">
        <v>290</v>
      </c>
      <c r="B26" s="501">
        <v>7</v>
      </c>
      <c r="C26" s="510">
        <f t="shared" si="1"/>
        <v>0.56944444444444442</v>
      </c>
      <c r="D26" s="503" t="s">
        <v>131</v>
      </c>
      <c r="E26" s="511" t="s">
        <v>212</v>
      </c>
      <c r="F26" s="516"/>
      <c r="G26" s="506" t="s">
        <v>12</v>
      </c>
      <c r="H26" s="517"/>
      <c r="I26" s="511" t="s">
        <v>225</v>
      </c>
      <c r="J26" s="512" t="s">
        <v>237</v>
      </c>
    </row>
    <row r="27" spans="1:10" ht="20.25" customHeight="1" x14ac:dyDescent="0.15">
      <c r="A27" s="305" t="s">
        <v>291</v>
      </c>
      <c r="B27" s="501">
        <v>8</v>
      </c>
      <c r="C27" s="510">
        <f t="shared" si="1"/>
        <v>0.60069444444444442</v>
      </c>
      <c r="D27" s="503" t="s">
        <v>131</v>
      </c>
      <c r="E27" s="515" t="s">
        <v>220</v>
      </c>
      <c r="F27" s="505"/>
      <c r="G27" s="506" t="s">
        <v>12</v>
      </c>
      <c r="H27" s="507"/>
      <c r="I27" s="511" t="s">
        <v>257</v>
      </c>
      <c r="J27" s="512" t="s">
        <v>239</v>
      </c>
    </row>
    <row r="28" spans="1:10" ht="20.25" customHeight="1" x14ac:dyDescent="0.15">
      <c r="A28" s="352" t="s">
        <v>260</v>
      </c>
      <c r="B28" s="298"/>
      <c r="C28" s="288"/>
      <c r="D28" s="286"/>
      <c r="E28" s="364"/>
      <c r="F28" s="364"/>
      <c r="G28" s="347"/>
      <c r="H28" s="364"/>
      <c r="I28" s="364"/>
      <c r="J28" s="313"/>
    </row>
    <row r="29" spans="1:10" ht="20.25" customHeight="1" x14ac:dyDescent="0.15">
      <c r="A29" s="307" t="s">
        <v>134</v>
      </c>
      <c r="B29" s="298"/>
      <c r="C29" s="289"/>
      <c r="D29" s="286"/>
      <c r="E29" s="265"/>
      <c r="F29" s="318"/>
      <c r="G29" s="319"/>
      <c r="H29" s="319"/>
      <c r="I29" s="268"/>
      <c r="J29" s="313"/>
    </row>
    <row r="30" spans="1:10" ht="20.25" customHeight="1" x14ac:dyDescent="0.25">
      <c r="A30" s="308" t="s">
        <v>279</v>
      </c>
      <c r="B30" s="298"/>
      <c r="C30" s="289"/>
      <c r="D30" s="286"/>
      <c r="E30" s="268"/>
      <c r="F30" s="318"/>
      <c r="G30" s="319"/>
      <c r="H30" s="319"/>
      <c r="I30" s="268"/>
      <c r="J30" s="313"/>
    </row>
    <row r="31" spans="1:10" ht="20.25" customHeight="1" thickBot="1" x14ac:dyDescent="0.2">
      <c r="A31" s="371"/>
      <c r="B31" s="367"/>
      <c r="C31" s="290"/>
      <c r="D31" s="368"/>
      <c r="E31" s="369"/>
      <c r="F31" s="365"/>
      <c r="G31" s="366"/>
      <c r="H31" s="366"/>
      <c r="I31" s="272"/>
      <c r="J31" s="292"/>
    </row>
    <row r="33" spans="1:10" ht="18" customHeight="1" thickBot="1" x14ac:dyDescent="0.2">
      <c r="A33" s="252" t="s">
        <v>5</v>
      </c>
      <c r="B33" s="252"/>
      <c r="C33" s="253">
        <v>3.125E-2</v>
      </c>
      <c r="D33" s="252"/>
      <c r="E33" s="254"/>
      <c r="F33" s="255"/>
      <c r="G33" s="255"/>
      <c r="H33" s="255"/>
      <c r="I33" s="255"/>
      <c r="J33" s="256"/>
    </row>
    <row r="34" spans="1:10" ht="18" customHeight="1" x14ac:dyDescent="0.15">
      <c r="A34" s="293" t="s">
        <v>6</v>
      </c>
      <c r="B34" s="294" t="s">
        <v>7</v>
      </c>
      <c r="C34" s="295" t="s">
        <v>8</v>
      </c>
      <c r="D34" s="295" t="s">
        <v>9</v>
      </c>
      <c r="E34" s="836" t="s">
        <v>10</v>
      </c>
      <c r="F34" s="836"/>
      <c r="G34" s="836"/>
      <c r="H34" s="836"/>
      <c r="I34" s="836"/>
      <c r="J34" s="296" t="s">
        <v>11</v>
      </c>
    </row>
    <row r="35" spans="1:10" ht="20.25" customHeight="1" x14ac:dyDescent="0.25">
      <c r="A35" s="297">
        <v>44353</v>
      </c>
      <c r="B35" s="298">
        <v>1</v>
      </c>
      <c r="C35" s="285">
        <v>0.375</v>
      </c>
      <c r="D35" s="286" t="s">
        <v>131</v>
      </c>
      <c r="E35" s="262" t="s">
        <v>218</v>
      </c>
      <c r="F35" s="273">
        <v>3</v>
      </c>
      <c r="G35" s="347" t="s">
        <v>12</v>
      </c>
      <c r="H35" s="274">
        <v>1</v>
      </c>
      <c r="I35" s="263" t="s">
        <v>212</v>
      </c>
      <c r="J35" s="313" t="s">
        <v>163</v>
      </c>
    </row>
    <row r="36" spans="1:10" ht="20.25" customHeight="1" x14ac:dyDescent="0.15">
      <c r="A36" s="299" t="str">
        <f>"（"&amp;TEXT(A35,"aaa")&amp;"）"</f>
        <v>（日）</v>
      </c>
      <c r="B36" s="298">
        <v>2</v>
      </c>
      <c r="C36" s="288">
        <f>C35+$C$33</f>
        <v>0.40625</v>
      </c>
      <c r="D36" s="286" t="s">
        <v>131</v>
      </c>
      <c r="E36" s="262" t="s">
        <v>231</v>
      </c>
      <c r="F36" s="273">
        <v>1</v>
      </c>
      <c r="G36" s="347" t="s">
        <v>12</v>
      </c>
      <c r="H36" s="274">
        <v>12</v>
      </c>
      <c r="I36" s="263" t="s">
        <v>225</v>
      </c>
      <c r="J36" s="313" t="s">
        <v>258</v>
      </c>
    </row>
    <row r="37" spans="1:10" ht="20.25" customHeight="1" x14ac:dyDescent="0.25">
      <c r="A37" s="300" t="s">
        <v>110</v>
      </c>
      <c r="B37" s="298">
        <v>3</v>
      </c>
      <c r="C37" s="288">
        <f t="shared" ref="C37:C42" si="2">C36+$C$33</f>
        <v>0.4375</v>
      </c>
      <c r="D37" s="286" t="s">
        <v>131</v>
      </c>
      <c r="E37" s="262" t="s">
        <v>212</v>
      </c>
      <c r="F37" s="273">
        <v>2</v>
      </c>
      <c r="G37" s="347" t="s">
        <v>12</v>
      </c>
      <c r="H37" s="274">
        <v>8</v>
      </c>
      <c r="I37" s="263" t="s">
        <v>128</v>
      </c>
      <c r="J37" s="313" t="s">
        <v>166</v>
      </c>
    </row>
    <row r="38" spans="1:10" ht="20.25" customHeight="1" x14ac:dyDescent="0.15">
      <c r="A38" s="302" t="s">
        <v>278</v>
      </c>
      <c r="B38" s="298">
        <v>4</v>
      </c>
      <c r="C38" s="288">
        <f t="shared" si="2"/>
        <v>0.46875</v>
      </c>
      <c r="D38" s="286" t="s">
        <v>131</v>
      </c>
      <c r="E38" s="262" t="s">
        <v>218</v>
      </c>
      <c r="F38" s="273">
        <v>5</v>
      </c>
      <c r="G38" s="347" t="s">
        <v>12</v>
      </c>
      <c r="H38" s="274">
        <v>0</v>
      </c>
      <c r="I38" s="263" t="s">
        <v>231</v>
      </c>
      <c r="J38" s="313" t="s">
        <v>229</v>
      </c>
    </row>
    <row r="39" spans="1:10" ht="20.25" customHeight="1" x14ac:dyDescent="0.15">
      <c r="A39" s="303" t="s">
        <v>13</v>
      </c>
      <c r="B39" s="298">
        <v>5</v>
      </c>
      <c r="C39" s="288">
        <f t="shared" si="2"/>
        <v>0.5</v>
      </c>
      <c r="D39" s="286" t="s">
        <v>131</v>
      </c>
      <c r="E39" s="262" t="s">
        <v>220</v>
      </c>
      <c r="F39" s="273">
        <v>0</v>
      </c>
      <c r="G39" s="347" t="s">
        <v>12</v>
      </c>
      <c r="H39" s="274">
        <v>3</v>
      </c>
      <c r="I39" s="263" t="s">
        <v>225</v>
      </c>
      <c r="J39" s="313" t="s">
        <v>165</v>
      </c>
    </row>
    <row r="40" spans="1:10" ht="20.25" customHeight="1" x14ac:dyDescent="0.15">
      <c r="A40" s="303" t="s">
        <v>389</v>
      </c>
      <c r="B40" s="298">
        <v>6</v>
      </c>
      <c r="C40" s="288">
        <f>C39+$C$33+0.0173611111111111</f>
        <v>0.54861111111111105</v>
      </c>
      <c r="D40" s="286" t="s">
        <v>137</v>
      </c>
      <c r="E40" s="262" t="s">
        <v>240</v>
      </c>
      <c r="F40" s="273">
        <v>0</v>
      </c>
      <c r="G40" s="274" t="s">
        <v>32</v>
      </c>
      <c r="H40" s="274">
        <v>3</v>
      </c>
      <c r="I40" s="263" t="s">
        <v>216</v>
      </c>
      <c r="J40" s="313" t="s">
        <v>237</v>
      </c>
    </row>
    <row r="41" spans="1:10" ht="20.25" customHeight="1" x14ac:dyDescent="0.15">
      <c r="A41" s="303" t="s">
        <v>388</v>
      </c>
      <c r="B41" s="298">
        <v>7</v>
      </c>
      <c r="C41" s="288">
        <f t="shared" si="2"/>
        <v>0.57986111111111105</v>
      </c>
      <c r="D41" s="286" t="s">
        <v>137</v>
      </c>
      <c r="E41" s="364" t="s">
        <v>253</v>
      </c>
      <c r="F41" s="273">
        <v>1</v>
      </c>
      <c r="G41" s="274" t="s">
        <v>32</v>
      </c>
      <c r="H41" s="274">
        <v>6</v>
      </c>
      <c r="I41" s="364" t="s">
        <v>249</v>
      </c>
      <c r="J41" s="313" t="s">
        <v>164</v>
      </c>
    </row>
    <row r="42" spans="1:10" ht="20.25" customHeight="1" x14ac:dyDescent="0.15">
      <c r="A42" s="316" t="s">
        <v>386</v>
      </c>
      <c r="B42" s="298">
        <v>8</v>
      </c>
      <c r="C42" s="288">
        <f t="shared" si="2"/>
        <v>0.61111111111111105</v>
      </c>
      <c r="D42" s="286" t="s">
        <v>137</v>
      </c>
      <c r="E42" s="317" t="s">
        <v>217</v>
      </c>
      <c r="F42" s="318">
        <v>8</v>
      </c>
      <c r="G42" s="319" t="s">
        <v>32</v>
      </c>
      <c r="H42" s="319">
        <v>0</v>
      </c>
      <c r="I42" s="261" t="s">
        <v>216</v>
      </c>
      <c r="J42" s="313" t="s">
        <v>210</v>
      </c>
    </row>
    <row r="43" spans="1:10" ht="20.25" customHeight="1" x14ac:dyDescent="0.15">
      <c r="A43" s="553" t="s">
        <v>387</v>
      </c>
      <c r="B43" s="298"/>
      <c r="C43" s="288"/>
      <c r="D43" s="286"/>
      <c r="E43" s="261"/>
      <c r="F43" s="258"/>
      <c r="G43" s="260"/>
      <c r="H43" s="260"/>
      <c r="I43" s="261"/>
      <c r="J43" s="313"/>
    </row>
    <row r="44" spans="1:10" ht="20.25" customHeight="1" x14ac:dyDescent="0.15">
      <c r="A44" s="303" t="s">
        <v>134</v>
      </c>
      <c r="B44" s="298"/>
      <c r="C44" s="288"/>
      <c r="D44" s="286"/>
      <c r="E44" s="317"/>
      <c r="F44" s="266"/>
      <c r="G44" s="267"/>
      <c r="H44" s="267"/>
      <c r="I44" s="261"/>
      <c r="J44" s="313"/>
    </row>
    <row r="45" spans="1:10" ht="20.25" customHeight="1" x14ac:dyDescent="0.25">
      <c r="A45" s="308" t="s">
        <v>118</v>
      </c>
      <c r="B45" s="298"/>
      <c r="C45" s="288"/>
      <c r="D45" s="286"/>
      <c r="E45" s="262" t="s">
        <v>22</v>
      </c>
      <c r="F45" s="258" t="s">
        <v>22</v>
      </c>
      <c r="G45" s="260" t="s">
        <v>22</v>
      </c>
      <c r="H45" s="260" t="s">
        <v>22</v>
      </c>
      <c r="I45" s="263" t="s">
        <v>22</v>
      </c>
      <c r="J45" s="313"/>
    </row>
    <row r="46" spans="1:10" ht="20.25" customHeight="1" thickBot="1" x14ac:dyDescent="0.2">
      <c r="A46" s="377" t="s">
        <v>179</v>
      </c>
      <c r="B46" s="367"/>
      <c r="C46" s="290"/>
      <c r="D46" s="368"/>
      <c r="E46" s="372"/>
      <c r="F46" s="321"/>
      <c r="G46" s="322"/>
      <c r="H46" s="322"/>
      <c r="I46" s="323"/>
      <c r="J46" s="292"/>
    </row>
    <row r="48" spans="1:10" ht="18" customHeight="1" thickBot="1" x14ac:dyDescent="0.2">
      <c r="A48" s="499" t="s">
        <v>5</v>
      </c>
      <c r="B48" s="499"/>
      <c r="C48" s="253">
        <v>3.125E-2</v>
      </c>
      <c r="D48" s="499"/>
      <c r="E48" s="500"/>
      <c r="F48" s="255"/>
      <c r="G48" s="255"/>
      <c r="H48" s="255"/>
      <c r="I48" s="255"/>
      <c r="J48" s="256"/>
    </row>
    <row r="49" spans="1:13" ht="18" customHeight="1" x14ac:dyDescent="0.15">
      <c r="A49" s="293" t="s">
        <v>6</v>
      </c>
      <c r="B49" s="294" t="s">
        <v>7</v>
      </c>
      <c r="C49" s="295" t="s">
        <v>8</v>
      </c>
      <c r="D49" s="295" t="s">
        <v>9</v>
      </c>
      <c r="E49" s="836" t="s">
        <v>10</v>
      </c>
      <c r="F49" s="836"/>
      <c r="G49" s="836"/>
      <c r="H49" s="836"/>
      <c r="I49" s="836"/>
      <c r="J49" s="296" t="s">
        <v>11</v>
      </c>
    </row>
    <row r="50" spans="1:13" ht="20.25" customHeight="1" x14ac:dyDescent="0.25">
      <c r="A50" s="297">
        <v>44367</v>
      </c>
      <c r="B50" s="298">
        <v>1</v>
      </c>
      <c r="C50" s="285">
        <v>0.36805555555555558</v>
      </c>
      <c r="D50" s="286" t="s">
        <v>131</v>
      </c>
      <c r="E50" s="262" t="s">
        <v>184</v>
      </c>
      <c r="F50" s="273">
        <v>5</v>
      </c>
      <c r="G50" s="347" t="s">
        <v>32</v>
      </c>
      <c r="H50" s="274">
        <v>0</v>
      </c>
      <c r="I50" s="263" t="s">
        <v>178</v>
      </c>
      <c r="J50" s="313" t="s">
        <v>163</v>
      </c>
    </row>
    <row r="51" spans="1:13" ht="20.25" customHeight="1" x14ac:dyDescent="0.15">
      <c r="A51" s="299" t="str">
        <f>"（"&amp;TEXT(A50,"aaa")&amp;"）"</f>
        <v>（日）</v>
      </c>
      <c r="B51" s="298">
        <v>2</v>
      </c>
      <c r="C51" s="288">
        <f>C50+$C$3</f>
        <v>0.39930555555555558</v>
      </c>
      <c r="D51" s="286" t="s">
        <v>131</v>
      </c>
      <c r="E51" s="262" t="s">
        <v>182</v>
      </c>
      <c r="F51" s="273">
        <v>4</v>
      </c>
      <c r="G51" s="347" t="s">
        <v>32</v>
      </c>
      <c r="H51" s="274">
        <v>0</v>
      </c>
      <c r="I51" s="263" t="s">
        <v>118</v>
      </c>
      <c r="J51" s="313" t="s">
        <v>258</v>
      </c>
    </row>
    <row r="52" spans="1:13" ht="20.25" customHeight="1" x14ac:dyDescent="0.25">
      <c r="A52" s="300" t="s">
        <v>110</v>
      </c>
      <c r="B52" s="298">
        <v>3</v>
      </c>
      <c r="C52" s="288">
        <f t="shared" ref="C52:C55" si="3">C51+$C$3</f>
        <v>0.43055555555555558</v>
      </c>
      <c r="D52" s="286" t="s">
        <v>131</v>
      </c>
      <c r="E52" s="262" t="s">
        <v>218</v>
      </c>
      <c r="F52" s="273">
        <v>2</v>
      </c>
      <c r="G52" s="347" t="s">
        <v>32</v>
      </c>
      <c r="H52" s="274">
        <v>3</v>
      </c>
      <c r="I52" s="263" t="s">
        <v>201</v>
      </c>
      <c r="J52" s="313" t="s">
        <v>165</v>
      </c>
    </row>
    <row r="53" spans="1:13" ht="20.25" customHeight="1" x14ac:dyDescent="0.15">
      <c r="A53" s="302" t="s">
        <v>322</v>
      </c>
      <c r="B53" s="298">
        <v>4</v>
      </c>
      <c r="C53" s="288">
        <f t="shared" si="3"/>
        <v>0.46180555555555558</v>
      </c>
      <c r="D53" s="286" t="s">
        <v>131</v>
      </c>
      <c r="E53" s="263" t="s">
        <v>118</v>
      </c>
      <c r="F53" s="273">
        <v>1</v>
      </c>
      <c r="G53" s="347" t="s">
        <v>32</v>
      </c>
      <c r="H53" s="274">
        <v>17</v>
      </c>
      <c r="I53" s="264" t="s">
        <v>252</v>
      </c>
      <c r="J53" s="313" t="s">
        <v>229</v>
      </c>
    </row>
    <row r="54" spans="1:13" ht="20.25" customHeight="1" x14ac:dyDescent="0.15">
      <c r="A54" s="303" t="s">
        <v>13</v>
      </c>
      <c r="B54" s="298">
        <v>5</v>
      </c>
      <c r="C54" s="288">
        <f t="shared" si="3"/>
        <v>0.49305555555555558</v>
      </c>
      <c r="D54" s="286" t="s">
        <v>131</v>
      </c>
      <c r="E54" s="263" t="s">
        <v>178</v>
      </c>
      <c r="F54" s="273">
        <v>1</v>
      </c>
      <c r="G54" s="347" t="s">
        <v>32</v>
      </c>
      <c r="H54" s="274">
        <v>7</v>
      </c>
      <c r="I54" s="264" t="s">
        <v>182</v>
      </c>
      <c r="J54" s="313" t="s">
        <v>164</v>
      </c>
    </row>
    <row r="55" spans="1:13" ht="20.25" customHeight="1" x14ac:dyDescent="0.15">
      <c r="A55" s="303" t="s">
        <v>429</v>
      </c>
      <c r="B55" s="298">
        <v>6</v>
      </c>
      <c r="C55" s="288">
        <f t="shared" si="3"/>
        <v>0.52430555555555558</v>
      </c>
      <c r="D55" s="286" t="s">
        <v>131</v>
      </c>
      <c r="E55" s="263" t="s">
        <v>252</v>
      </c>
      <c r="F55" s="273">
        <v>4</v>
      </c>
      <c r="G55" s="347" t="s">
        <v>32</v>
      </c>
      <c r="H55" s="274">
        <v>1</v>
      </c>
      <c r="I55" s="264" t="s">
        <v>201</v>
      </c>
      <c r="J55" s="313" t="s">
        <v>166</v>
      </c>
      <c r="M55" s="497"/>
    </row>
    <row r="56" spans="1:13" ht="20.25" customHeight="1" x14ac:dyDescent="0.15">
      <c r="A56" s="303" t="s">
        <v>430</v>
      </c>
      <c r="B56" s="298"/>
      <c r="C56" s="288"/>
      <c r="D56" s="286"/>
      <c r="E56" s="262"/>
      <c r="F56" s="273"/>
      <c r="G56" s="347"/>
      <c r="H56" s="274"/>
      <c r="I56" s="263"/>
      <c r="J56" s="313"/>
    </row>
    <row r="57" spans="1:13" ht="20.25" customHeight="1" x14ac:dyDescent="0.15">
      <c r="A57" s="303"/>
      <c r="B57" s="298"/>
      <c r="C57" s="288"/>
      <c r="D57" s="286"/>
      <c r="E57" s="262"/>
      <c r="F57" s="273"/>
      <c r="G57" s="347"/>
      <c r="H57" s="274"/>
      <c r="I57" s="263"/>
      <c r="J57" s="313"/>
    </row>
    <row r="58" spans="1:13" ht="20.25" customHeight="1" x14ac:dyDescent="0.15">
      <c r="A58" s="302"/>
      <c r="B58" s="298"/>
      <c r="C58" s="288"/>
      <c r="D58" s="286"/>
      <c r="E58" s="263"/>
      <c r="F58" s="273"/>
      <c r="G58" s="347"/>
      <c r="H58" s="274"/>
      <c r="I58" s="264"/>
      <c r="J58" s="313"/>
    </row>
    <row r="59" spans="1:13" ht="20.25" customHeight="1" x14ac:dyDescent="0.15">
      <c r="A59" s="307" t="s">
        <v>134</v>
      </c>
      <c r="B59" s="298"/>
      <c r="C59" s="289"/>
      <c r="D59" s="324"/>
      <c r="E59" s="263"/>
      <c r="F59" s="273"/>
      <c r="G59" s="347"/>
      <c r="H59" s="274"/>
      <c r="I59" s="264"/>
      <c r="J59" s="313"/>
    </row>
    <row r="60" spans="1:13" ht="20.25" customHeight="1" x14ac:dyDescent="0.15">
      <c r="A60" s="303" t="s">
        <v>204</v>
      </c>
      <c r="B60" s="298"/>
      <c r="C60" s="289" t="s">
        <v>22</v>
      </c>
      <c r="D60" s="286" t="s">
        <v>22</v>
      </c>
      <c r="E60" s="268" t="s">
        <v>22</v>
      </c>
      <c r="F60" s="318" t="s">
        <v>22</v>
      </c>
      <c r="G60" s="319" t="s">
        <v>22</v>
      </c>
      <c r="H60" s="319" t="s">
        <v>22</v>
      </c>
      <c r="I60" s="268" t="s">
        <v>22</v>
      </c>
      <c r="J60" s="313" t="s">
        <v>22</v>
      </c>
    </row>
    <row r="61" spans="1:13" ht="20.25" customHeight="1" thickBot="1" x14ac:dyDescent="0.3">
      <c r="A61" s="314"/>
      <c r="B61" s="367"/>
      <c r="C61" s="290"/>
      <c r="D61" s="368"/>
      <c r="E61" s="369"/>
      <c r="F61" s="365"/>
      <c r="G61" s="366"/>
      <c r="H61" s="366"/>
      <c r="I61" s="272"/>
      <c r="J61" s="292"/>
    </row>
    <row r="62" spans="1:13" ht="18" customHeight="1" x14ac:dyDescent="0.15">
      <c r="B62" s="248"/>
      <c r="C62" s="248"/>
      <c r="D62" s="248"/>
      <c r="E62" s="248"/>
      <c r="F62" s="248"/>
      <c r="G62" s="248"/>
      <c r="H62" s="248"/>
      <c r="I62" s="248"/>
      <c r="J62" s="248"/>
    </row>
    <row r="63" spans="1:13" ht="18" customHeight="1" thickBot="1" x14ac:dyDescent="0.2">
      <c r="A63" s="499" t="s">
        <v>5</v>
      </c>
      <c r="B63" s="499"/>
      <c r="C63" s="253">
        <v>3.125E-2</v>
      </c>
      <c r="D63" s="499"/>
      <c r="E63" s="578"/>
      <c r="F63" s="255"/>
      <c r="G63" s="255"/>
      <c r="H63" s="255"/>
      <c r="I63" s="255"/>
      <c r="J63" s="256"/>
    </row>
    <row r="64" spans="1:13" ht="18" customHeight="1" x14ac:dyDescent="0.15">
      <c r="A64" s="547" t="s">
        <v>6</v>
      </c>
      <c r="B64" s="294" t="s">
        <v>7</v>
      </c>
      <c r="C64" s="295" t="s">
        <v>8</v>
      </c>
      <c r="D64" s="295" t="s">
        <v>9</v>
      </c>
      <c r="E64" s="836" t="s">
        <v>10</v>
      </c>
      <c r="F64" s="836"/>
      <c r="G64" s="836"/>
      <c r="H64" s="836"/>
      <c r="I64" s="836"/>
      <c r="J64" s="296" t="s">
        <v>11</v>
      </c>
    </row>
    <row r="65" spans="1:13" ht="20.25" customHeight="1" x14ac:dyDescent="0.25">
      <c r="A65" s="297">
        <v>44367</v>
      </c>
      <c r="B65" s="501">
        <v>1</v>
      </c>
      <c r="C65" s="502">
        <v>0.375</v>
      </c>
      <c r="D65" s="588">
        <v>51</v>
      </c>
      <c r="E65" s="527" t="s">
        <v>184</v>
      </c>
      <c r="F65" s="516" t="s">
        <v>160</v>
      </c>
      <c r="G65" s="506" t="s">
        <v>32</v>
      </c>
      <c r="H65" s="517" t="s">
        <v>160</v>
      </c>
      <c r="I65" s="589" t="s">
        <v>202</v>
      </c>
      <c r="J65" s="512" t="s">
        <v>419</v>
      </c>
    </row>
    <row r="66" spans="1:13" ht="20.25" customHeight="1" x14ac:dyDescent="0.15">
      <c r="A66" s="299" t="str">
        <f>"（"&amp;TEXT(A65,"aaa")&amp;"）"</f>
        <v>（日）</v>
      </c>
      <c r="B66" s="501">
        <v>2</v>
      </c>
      <c r="C66" s="510">
        <f>C65+$C$63</f>
        <v>0.40625</v>
      </c>
      <c r="D66" s="588">
        <v>52</v>
      </c>
      <c r="E66" s="527" t="s">
        <v>183</v>
      </c>
      <c r="F66" s="516" t="s">
        <v>160</v>
      </c>
      <c r="G66" s="506" t="s">
        <v>32</v>
      </c>
      <c r="H66" s="517" t="s">
        <v>160</v>
      </c>
      <c r="I66" s="589" t="s">
        <v>197</v>
      </c>
      <c r="J66" s="512" t="s">
        <v>420</v>
      </c>
    </row>
    <row r="67" spans="1:13" ht="20.25" customHeight="1" x14ac:dyDescent="0.25">
      <c r="A67" s="300" t="s">
        <v>110</v>
      </c>
      <c r="B67" s="501">
        <v>3</v>
      </c>
      <c r="C67" s="510">
        <f>C66+$C$63</f>
        <v>0.4375</v>
      </c>
      <c r="D67" s="588">
        <v>53</v>
      </c>
      <c r="E67" s="527" t="s">
        <v>118</v>
      </c>
      <c r="F67" s="516" t="s">
        <v>160</v>
      </c>
      <c r="G67" s="506" t="s">
        <v>32</v>
      </c>
      <c r="H67" s="517" t="s">
        <v>160</v>
      </c>
      <c r="I67" s="528" t="s">
        <v>204</v>
      </c>
      <c r="J67" s="512" t="s">
        <v>421</v>
      </c>
    </row>
    <row r="68" spans="1:13" ht="20.25" customHeight="1" x14ac:dyDescent="0.15">
      <c r="A68" s="302" t="s">
        <v>278</v>
      </c>
      <c r="B68" s="501">
        <v>4</v>
      </c>
      <c r="C68" s="510">
        <f>C67+$C$63</f>
        <v>0.46875</v>
      </c>
      <c r="D68" s="588">
        <v>54</v>
      </c>
      <c r="E68" s="527" t="s">
        <v>182</v>
      </c>
      <c r="F68" s="516" t="s">
        <v>160</v>
      </c>
      <c r="G68" s="506" t="s">
        <v>32</v>
      </c>
      <c r="H68" s="517" t="s">
        <v>160</v>
      </c>
      <c r="I68" s="589" t="s">
        <v>214</v>
      </c>
      <c r="J68" s="512" t="s">
        <v>422</v>
      </c>
    </row>
    <row r="69" spans="1:13" ht="20.25" customHeight="1" x14ac:dyDescent="0.15">
      <c r="A69" s="303" t="s">
        <v>13</v>
      </c>
      <c r="B69" s="501">
        <v>5</v>
      </c>
      <c r="C69" s="510">
        <f>C68+$C$63</f>
        <v>0.5</v>
      </c>
      <c r="D69" s="588">
        <v>55</v>
      </c>
      <c r="E69" s="527" t="s">
        <v>415</v>
      </c>
      <c r="F69" s="516"/>
      <c r="G69" s="506" t="s">
        <v>32</v>
      </c>
      <c r="H69" s="517" t="s">
        <v>160</v>
      </c>
      <c r="I69" s="528" t="s">
        <v>416</v>
      </c>
      <c r="J69" s="512" t="s">
        <v>423</v>
      </c>
    </row>
    <row r="70" spans="1:13" ht="20.25" customHeight="1" x14ac:dyDescent="0.15">
      <c r="A70" s="303" t="s">
        <v>179</v>
      </c>
      <c r="B70" s="501">
        <v>6</v>
      </c>
      <c r="C70" s="510">
        <f>C69+$C$63</f>
        <v>0.53125</v>
      </c>
      <c r="D70" s="588">
        <v>56</v>
      </c>
      <c r="E70" s="527" t="s">
        <v>424</v>
      </c>
      <c r="F70" s="516"/>
      <c r="G70" s="506" t="s">
        <v>32</v>
      </c>
      <c r="H70" s="517" t="s">
        <v>160</v>
      </c>
      <c r="I70" s="528" t="s">
        <v>425</v>
      </c>
      <c r="J70" s="512" t="s">
        <v>426</v>
      </c>
      <c r="M70" s="497"/>
    </row>
    <row r="71" spans="1:13" ht="20.25" customHeight="1" x14ac:dyDescent="0.15">
      <c r="A71" s="303" t="s">
        <v>433</v>
      </c>
      <c r="B71" s="298">
        <v>7</v>
      </c>
      <c r="C71" s="288">
        <f>C70+$C$63+0.0277777777777778</f>
        <v>0.59027777777777779</v>
      </c>
      <c r="D71" s="348" t="s">
        <v>137</v>
      </c>
      <c r="E71" s="265" t="s">
        <v>179</v>
      </c>
      <c r="F71" s="318">
        <v>0</v>
      </c>
      <c r="G71" s="347" t="s">
        <v>32</v>
      </c>
      <c r="H71" s="319">
        <v>9</v>
      </c>
      <c r="I71" s="268" t="s">
        <v>203</v>
      </c>
      <c r="J71" s="313" t="s">
        <v>237</v>
      </c>
    </row>
    <row r="72" spans="1:13" ht="20.25" customHeight="1" x14ac:dyDescent="0.15">
      <c r="A72" s="303"/>
      <c r="B72" s="298">
        <v>8</v>
      </c>
      <c r="C72" s="288">
        <f>C71+$C$63</f>
        <v>0.62152777777777779</v>
      </c>
      <c r="D72" s="348" t="s">
        <v>137</v>
      </c>
      <c r="E72" s="265" t="s">
        <v>141</v>
      </c>
      <c r="F72" s="318">
        <v>0</v>
      </c>
      <c r="G72" s="347" t="s">
        <v>32</v>
      </c>
      <c r="H72" s="319">
        <v>7</v>
      </c>
      <c r="I72" s="374" t="s">
        <v>199</v>
      </c>
      <c r="J72" s="313" t="s">
        <v>210</v>
      </c>
    </row>
    <row r="73" spans="1:13" ht="20.25" customHeight="1" x14ac:dyDescent="0.15">
      <c r="A73" s="302"/>
      <c r="B73" s="298">
        <v>9</v>
      </c>
      <c r="C73" s="288">
        <f>C72+$C$63</f>
        <v>0.65277777777777779</v>
      </c>
      <c r="D73" s="286" t="s">
        <v>137</v>
      </c>
      <c r="E73" s="265" t="s">
        <v>179</v>
      </c>
      <c r="F73" s="318">
        <v>0</v>
      </c>
      <c r="G73" s="319" t="s">
        <v>32</v>
      </c>
      <c r="H73" s="319">
        <v>1</v>
      </c>
      <c r="I73" s="268" t="s">
        <v>202</v>
      </c>
      <c r="J73" s="313" t="s">
        <v>355</v>
      </c>
    </row>
    <row r="74" spans="1:13" ht="20.25" customHeight="1" x14ac:dyDescent="0.15">
      <c r="A74" s="307" t="s">
        <v>134</v>
      </c>
      <c r="B74" s="298">
        <v>10</v>
      </c>
      <c r="C74" s="288">
        <f>C73+$C$63</f>
        <v>0.68402777777777779</v>
      </c>
      <c r="D74" s="286" t="s">
        <v>137</v>
      </c>
      <c r="E74" s="268" t="s">
        <v>141</v>
      </c>
      <c r="F74" s="318">
        <v>0</v>
      </c>
      <c r="G74" s="319" t="s">
        <v>32</v>
      </c>
      <c r="H74" s="319">
        <v>9</v>
      </c>
      <c r="I74" s="268" t="s">
        <v>203</v>
      </c>
      <c r="J74" s="313" t="s">
        <v>238</v>
      </c>
    </row>
    <row r="75" spans="1:13" ht="20.25" customHeight="1" x14ac:dyDescent="0.15">
      <c r="A75" s="303" t="s">
        <v>118</v>
      </c>
      <c r="B75" s="298"/>
      <c r="C75" s="288"/>
      <c r="D75" s="286"/>
      <c r="E75" s="268"/>
      <c r="F75" s="318"/>
      <c r="G75" s="319"/>
      <c r="H75" s="319"/>
      <c r="I75" s="268"/>
      <c r="J75" s="313"/>
    </row>
    <row r="76" spans="1:13" ht="20.25" customHeight="1" thickBot="1" x14ac:dyDescent="0.3">
      <c r="A76" s="314"/>
      <c r="B76" s="367"/>
      <c r="C76" s="290"/>
      <c r="D76" s="368"/>
      <c r="E76" s="369"/>
      <c r="F76" s="365"/>
      <c r="G76" s="366"/>
      <c r="H76" s="366"/>
      <c r="I76" s="272"/>
      <c r="J76" s="292"/>
    </row>
    <row r="77" spans="1:13" ht="18" customHeight="1" x14ac:dyDescent="0.15">
      <c r="B77" s="248"/>
      <c r="C77" s="248"/>
      <c r="D77" s="248"/>
      <c r="E77" s="248"/>
      <c r="F77" s="248"/>
      <c r="G77" s="248"/>
      <c r="H77" s="248"/>
      <c r="I77" s="248"/>
      <c r="J77" s="248"/>
    </row>
    <row r="78" spans="1:13" ht="18" customHeight="1" thickBot="1" x14ac:dyDescent="0.2">
      <c r="A78" s="499" t="s">
        <v>5</v>
      </c>
      <c r="B78" s="538"/>
      <c r="C78" s="539">
        <v>2.7777777777777776E-2</v>
      </c>
      <c r="D78" s="538"/>
      <c r="E78" s="540"/>
      <c r="F78" s="541"/>
      <c r="G78" s="541"/>
      <c r="H78" s="541"/>
      <c r="I78" s="541"/>
      <c r="J78" s="542"/>
    </row>
    <row r="79" spans="1:13" ht="18" customHeight="1" x14ac:dyDescent="0.15">
      <c r="A79" s="547" t="s">
        <v>6</v>
      </c>
      <c r="B79" s="543" t="s">
        <v>7</v>
      </c>
      <c r="C79" s="577" t="s">
        <v>8</v>
      </c>
      <c r="D79" s="577" t="s">
        <v>9</v>
      </c>
      <c r="E79" s="836" t="s">
        <v>10</v>
      </c>
      <c r="F79" s="836"/>
      <c r="G79" s="836"/>
      <c r="H79" s="836"/>
      <c r="I79" s="836"/>
      <c r="J79" s="544" t="s">
        <v>11</v>
      </c>
      <c r="M79" s="497"/>
    </row>
    <row r="80" spans="1:13" ht="20.25" customHeight="1" x14ac:dyDescent="0.25">
      <c r="A80" s="297">
        <v>44373</v>
      </c>
      <c r="B80" s="298">
        <v>1</v>
      </c>
      <c r="C80" s="285">
        <v>0.59722222222222221</v>
      </c>
      <c r="D80" s="286" t="s">
        <v>131</v>
      </c>
      <c r="E80" s="262" t="s">
        <v>220</v>
      </c>
      <c r="F80" s="263">
        <v>1</v>
      </c>
      <c r="G80" s="347" t="s">
        <v>32</v>
      </c>
      <c r="H80" s="274">
        <v>3</v>
      </c>
      <c r="I80" s="536" t="s">
        <v>128</v>
      </c>
      <c r="J80" s="313" t="s">
        <v>163</v>
      </c>
      <c r="M80" s="497"/>
    </row>
    <row r="81" spans="1:13" ht="20.25" customHeight="1" x14ac:dyDescent="0.15">
      <c r="A81" s="299" t="str">
        <f>"（"&amp;TEXT(A80,"aaa")&amp;"）"</f>
        <v>（土）</v>
      </c>
      <c r="B81" s="298">
        <v>2</v>
      </c>
      <c r="C81" s="288">
        <f>C80+$C$78</f>
        <v>0.625</v>
      </c>
      <c r="D81" s="286" t="s">
        <v>137</v>
      </c>
      <c r="E81" s="262" t="s">
        <v>179</v>
      </c>
      <c r="F81" s="263">
        <v>2</v>
      </c>
      <c r="G81" s="347" t="s">
        <v>32</v>
      </c>
      <c r="H81" s="274">
        <v>2</v>
      </c>
      <c r="I81" s="536" t="s">
        <v>141</v>
      </c>
      <c r="J81" s="313" t="s">
        <v>258</v>
      </c>
    </row>
    <row r="82" spans="1:13" ht="20.25" customHeight="1" x14ac:dyDescent="0.25">
      <c r="A82" s="300" t="s">
        <v>110</v>
      </c>
      <c r="B82" s="298">
        <v>3</v>
      </c>
      <c r="C82" s="288">
        <f t="shared" ref="C82:C83" si="4">C81+$C$78</f>
        <v>0.65277777777777779</v>
      </c>
      <c r="D82" s="286" t="s">
        <v>131</v>
      </c>
      <c r="E82" s="261" t="s">
        <v>220</v>
      </c>
      <c r="F82" s="273">
        <v>2</v>
      </c>
      <c r="G82" s="347" t="s">
        <v>32</v>
      </c>
      <c r="H82" s="274">
        <v>1</v>
      </c>
      <c r="I82" s="536" t="s">
        <v>118</v>
      </c>
      <c r="J82" s="313" t="s">
        <v>165</v>
      </c>
    </row>
    <row r="83" spans="1:13" ht="20.25" customHeight="1" x14ac:dyDescent="0.15">
      <c r="A83" s="302" t="s">
        <v>511</v>
      </c>
      <c r="B83" s="298">
        <v>4</v>
      </c>
      <c r="C83" s="288">
        <f t="shared" si="4"/>
        <v>0.68055555555555558</v>
      </c>
      <c r="D83" s="286" t="s">
        <v>131</v>
      </c>
      <c r="E83" s="364" t="s">
        <v>218</v>
      </c>
      <c r="F83" s="318">
        <v>0</v>
      </c>
      <c r="G83" s="347" t="s">
        <v>32</v>
      </c>
      <c r="H83" s="319">
        <v>4</v>
      </c>
      <c r="I83" s="364" t="s">
        <v>128</v>
      </c>
      <c r="J83" s="313" t="s">
        <v>229</v>
      </c>
    </row>
    <row r="84" spans="1:13" ht="20.25" customHeight="1" x14ac:dyDescent="0.15">
      <c r="A84" s="303" t="s">
        <v>13</v>
      </c>
      <c r="B84" s="298"/>
      <c r="C84" s="288"/>
      <c r="D84" s="286"/>
      <c r="E84" s="364"/>
      <c r="F84" s="318"/>
      <c r="G84" s="347"/>
      <c r="H84" s="319"/>
      <c r="I84" s="364"/>
      <c r="J84" s="313"/>
    </row>
    <row r="85" spans="1:13" ht="20.25" customHeight="1" x14ac:dyDescent="0.15">
      <c r="A85" s="304" t="s">
        <v>512</v>
      </c>
      <c r="B85" s="298"/>
      <c r="C85" s="288"/>
      <c r="D85" s="286"/>
      <c r="E85" s="261"/>
      <c r="F85" s="273"/>
      <c r="G85" s="347"/>
      <c r="H85" s="274"/>
      <c r="I85" s="536"/>
      <c r="J85" s="313"/>
    </row>
    <row r="86" spans="1:13" ht="20.25" customHeight="1" x14ac:dyDescent="0.15">
      <c r="A86" s="304" t="s">
        <v>513</v>
      </c>
      <c r="B86" s="298"/>
      <c r="C86" s="288"/>
      <c r="D86" s="286"/>
      <c r="E86" s="262"/>
      <c r="F86" s="592"/>
      <c r="G86" s="347"/>
      <c r="H86" s="274"/>
      <c r="I86" s="536"/>
      <c r="J86" s="313"/>
    </row>
    <row r="87" spans="1:13" ht="20.25" customHeight="1" x14ac:dyDescent="0.15">
      <c r="A87" s="305"/>
      <c r="B87" s="298"/>
      <c r="C87" s="288"/>
      <c r="D87" s="286"/>
      <c r="E87" s="262"/>
      <c r="F87" s="592"/>
      <c r="G87" s="347"/>
      <c r="H87" s="274"/>
      <c r="I87" s="536"/>
      <c r="J87" s="313"/>
    </row>
    <row r="88" spans="1:13" ht="20.25" customHeight="1" x14ac:dyDescent="0.15">
      <c r="A88" s="352"/>
      <c r="B88" s="298"/>
      <c r="C88" s="288"/>
      <c r="D88" s="286"/>
      <c r="E88" s="262"/>
      <c r="F88" s="592"/>
      <c r="G88" s="347"/>
      <c r="H88" s="274"/>
      <c r="I88" s="536"/>
      <c r="J88" s="313"/>
    </row>
    <row r="89" spans="1:13" ht="20.25" customHeight="1" x14ac:dyDescent="0.15">
      <c r="A89" s="307" t="s">
        <v>134</v>
      </c>
      <c r="B89" s="298"/>
      <c r="C89" s="289"/>
      <c r="D89" s="286"/>
      <c r="E89" s="265"/>
      <c r="F89" s="318"/>
      <c r="G89" s="319"/>
      <c r="H89" s="319"/>
      <c r="I89" s="268"/>
      <c r="J89" s="313"/>
    </row>
    <row r="90" spans="1:13" ht="20.25" customHeight="1" x14ac:dyDescent="0.25">
      <c r="A90" s="308" t="s">
        <v>119</v>
      </c>
      <c r="B90" s="298"/>
      <c r="C90" s="289"/>
      <c r="D90" s="286"/>
      <c r="E90" s="268"/>
      <c r="F90" s="318"/>
      <c r="G90" s="319"/>
      <c r="H90" s="319"/>
      <c r="I90" s="268"/>
      <c r="J90" s="313"/>
    </row>
    <row r="91" spans="1:13" ht="20.25" customHeight="1" thickBot="1" x14ac:dyDescent="0.2">
      <c r="A91" s="371"/>
      <c r="B91" s="367"/>
      <c r="C91" s="290"/>
      <c r="D91" s="368"/>
      <c r="E91" s="369"/>
      <c r="F91" s="365"/>
      <c r="G91" s="366"/>
      <c r="H91" s="366"/>
      <c r="I91" s="272"/>
      <c r="J91" s="292"/>
    </row>
    <row r="93" spans="1:13" ht="18" customHeight="1" thickBot="1" x14ac:dyDescent="0.2">
      <c r="A93" s="499" t="s">
        <v>5</v>
      </c>
      <c r="B93" s="538"/>
      <c r="C93" s="539">
        <v>3.125E-2</v>
      </c>
      <c r="D93" s="538"/>
      <c r="E93" s="540"/>
      <c r="F93" s="541"/>
      <c r="G93" s="541"/>
      <c r="H93" s="541"/>
      <c r="I93" s="541"/>
      <c r="J93" s="542"/>
    </row>
    <row r="94" spans="1:13" ht="18" customHeight="1" x14ac:dyDescent="0.15">
      <c r="A94" s="547" t="s">
        <v>6</v>
      </c>
      <c r="B94" s="543" t="s">
        <v>7</v>
      </c>
      <c r="C94" s="601" t="s">
        <v>8</v>
      </c>
      <c r="D94" s="601" t="s">
        <v>9</v>
      </c>
      <c r="E94" s="836" t="s">
        <v>10</v>
      </c>
      <c r="F94" s="836"/>
      <c r="G94" s="836"/>
      <c r="H94" s="836"/>
      <c r="I94" s="836"/>
      <c r="J94" s="544" t="s">
        <v>11</v>
      </c>
      <c r="M94" s="497"/>
    </row>
    <row r="95" spans="1:13" ht="20.25" customHeight="1" x14ac:dyDescent="0.25">
      <c r="A95" s="297">
        <v>44381</v>
      </c>
      <c r="B95" s="501">
        <v>1</v>
      </c>
      <c r="C95" s="502">
        <v>0.39583333333333331</v>
      </c>
      <c r="D95" s="503" t="s">
        <v>137</v>
      </c>
      <c r="E95" s="514" t="s">
        <v>183</v>
      </c>
      <c r="F95" s="505"/>
      <c r="G95" s="506" t="s">
        <v>32</v>
      </c>
      <c r="H95" s="507"/>
      <c r="I95" s="514" t="s">
        <v>202</v>
      </c>
      <c r="J95" s="512" t="s">
        <v>229</v>
      </c>
      <c r="M95" s="497"/>
    </row>
    <row r="96" spans="1:13" ht="20.25" customHeight="1" x14ac:dyDescent="0.15">
      <c r="A96" s="299" t="str">
        <f>"（"&amp;TEXT(A95,"aaa")&amp;"）"</f>
        <v>（日）</v>
      </c>
      <c r="B96" s="501">
        <v>2</v>
      </c>
      <c r="C96" s="510">
        <f>C95+$C$18</f>
        <v>0.42708333333333331</v>
      </c>
      <c r="D96" s="503" t="s">
        <v>131</v>
      </c>
      <c r="E96" s="504" t="s">
        <v>182</v>
      </c>
      <c r="F96" s="642"/>
      <c r="G96" s="506" t="s">
        <v>32</v>
      </c>
      <c r="H96" s="507"/>
      <c r="I96" s="508" t="s">
        <v>201</v>
      </c>
      <c r="J96" s="512" t="s">
        <v>258</v>
      </c>
    </row>
    <row r="97" spans="1:13" ht="20.25" customHeight="1" x14ac:dyDescent="0.25">
      <c r="A97" s="300" t="s">
        <v>110</v>
      </c>
      <c r="B97" s="501">
        <v>3</v>
      </c>
      <c r="C97" s="510">
        <f t="shared" ref="C97" si="5">C96+$C$18</f>
        <v>0.45833333333333331</v>
      </c>
      <c r="D97" s="503" t="s">
        <v>137</v>
      </c>
      <c r="E97" s="504" t="s">
        <v>203</v>
      </c>
      <c r="F97" s="642"/>
      <c r="G97" s="506" t="s">
        <v>32</v>
      </c>
      <c r="H97" s="507"/>
      <c r="I97" s="508" t="s">
        <v>199</v>
      </c>
      <c r="J97" s="512" t="s">
        <v>163</v>
      </c>
    </row>
    <row r="98" spans="1:13" ht="20.25" customHeight="1" x14ac:dyDescent="0.15">
      <c r="A98" s="302" t="s">
        <v>514</v>
      </c>
      <c r="B98" s="298"/>
      <c r="C98" s="288"/>
      <c r="D98" s="286"/>
      <c r="E98" s="262"/>
      <c r="F98" s="592"/>
      <c r="G98" s="347"/>
      <c r="H98" s="274"/>
      <c r="I98" s="263"/>
      <c r="J98" s="313"/>
    </row>
    <row r="99" spans="1:13" ht="20.25" customHeight="1" x14ac:dyDescent="0.15">
      <c r="A99" s="303" t="s">
        <v>13</v>
      </c>
      <c r="B99" s="298"/>
      <c r="C99" s="288"/>
      <c r="D99" s="286"/>
      <c r="E99" s="262"/>
      <c r="F99" s="592"/>
      <c r="G99" s="347"/>
      <c r="H99" s="274"/>
      <c r="I99" s="536"/>
      <c r="J99" s="313"/>
    </row>
    <row r="100" spans="1:13" ht="20.25" customHeight="1" x14ac:dyDescent="0.15">
      <c r="A100" s="304" t="s">
        <v>515</v>
      </c>
      <c r="B100" s="298"/>
      <c r="C100" s="288"/>
      <c r="D100" s="286"/>
      <c r="E100" s="262"/>
      <c r="F100" s="592"/>
      <c r="G100" s="347"/>
      <c r="H100" s="274"/>
      <c r="I100" s="263"/>
      <c r="J100" s="313"/>
    </row>
    <row r="101" spans="1:13" ht="20.25" customHeight="1" x14ac:dyDescent="0.15">
      <c r="A101" s="304" t="s">
        <v>516</v>
      </c>
      <c r="B101" s="298"/>
      <c r="C101" s="288"/>
      <c r="D101" s="286"/>
      <c r="E101" s="364"/>
      <c r="F101" s="318"/>
      <c r="G101" s="347"/>
      <c r="H101" s="319"/>
      <c r="I101" s="364"/>
      <c r="J101" s="313"/>
    </row>
    <row r="102" spans="1:13" ht="20.25" customHeight="1" x14ac:dyDescent="0.15">
      <c r="A102" s="305"/>
      <c r="B102" s="298"/>
      <c r="C102" s="288"/>
      <c r="D102" s="286"/>
      <c r="E102" s="261"/>
      <c r="F102" s="273"/>
      <c r="G102" s="347"/>
      <c r="H102" s="274"/>
      <c r="I102" s="364"/>
      <c r="J102" s="313"/>
    </row>
    <row r="103" spans="1:13" ht="20.25" customHeight="1" x14ac:dyDescent="0.15">
      <c r="A103" s="352"/>
      <c r="B103" s="298"/>
      <c r="C103" s="288"/>
      <c r="D103" s="286"/>
      <c r="E103" s="364"/>
      <c r="F103" s="364"/>
      <c r="G103" s="347"/>
      <c r="H103" s="364"/>
      <c r="I103" s="364"/>
      <c r="J103" s="313"/>
    </row>
    <row r="104" spans="1:13" ht="20.25" customHeight="1" x14ac:dyDescent="0.15">
      <c r="A104" s="307" t="s">
        <v>134</v>
      </c>
      <c r="B104" s="298"/>
      <c r="C104" s="289"/>
      <c r="D104" s="286"/>
      <c r="E104" s="265"/>
      <c r="F104" s="318"/>
      <c r="G104" s="319"/>
      <c r="H104" s="319"/>
      <c r="I104" s="268"/>
      <c r="J104" s="313"/>
    </row>
    <row r="105" spans="1:13" ht="20.25" customHeight="1" x14ac:dyDescent="0.25">
      <c r="A105" s="308" t="s">
        <v>183</v>
      </c>
      <c r="B105" s="298"/>
      <c r="C105" s="289"/>
      <c r="D105" s="286"/>
      <c r="E105" s="268"/>
      <c r="F105" s="318"/>
      <c r="G105" s="319"/>
      <c r="H105" s="319"/>
      <c r="I105" s="268"/>
      <c r="J105" s="313"/>
    </row>
    <row r="106" spans="1:13" ht="20.25" customHeight="1" thickBot="1" x14ac:dyDescent="0.2">
      <c r="A106" s="371"/>
      <c r="B106" s="367"/>
      <c r="C106" s="290"/>
      <c r="D106" s="368"/>
      <c r="E106" s="369"/>
      <c r="F106" s="365"/>
      <c r="G106" s="366"/>
      <c r="H106" s="366"/>
      <c r="I106" s="272"/>
      <c r="J106" s="292"/>
    </row>
    <row r="108" spans="1:13" ht="18" customHeight="1" thickBot="1" x14ac:dyDescent="0.2">
      <c r="A108" s="499" t="s">
        <v>5</v>
      </c>
      <c r="B108" s="538"/>
      <c r="C108" s="539">
        <v>3.125E-2</v>
      </c>
      <c r="D108" s="538"/>
      <c r="E108" s="540"/>
      <c r="F108" s="541"/>
      <c r="G108" s="541"/>
      <c r="H108" s="541"/>
      <c r="I108" s="541"/>
      <c r="J108" s="542"/>
    </row>
    <row r="109" spans="1:13" ht="18" customHeight="1" x14ac:dyDescent="0.15">
      <c r="A109" s="547" t="s">
        <v>6</v>
      </c>
      <c r="B109" s="543" t="s">
        <v>7</v>
      </c>
      <c r="C109" s="635" t="s">
        <v>8</v>
      </c>
      <c r="D109" s="635" t="s">
        <v>9</v>
      </c>
      <c r="E109" s="836" t="s">
        <v>10</v>
      </c>
      <c r="F109" s="836"/>
      <c r="G109" s="836"/>
      <c r="H109" s="836"/>
      <c r="I109" s="836"/>
      <c r="J109" s="544" t="s">
        <v>11</v>
      </c>
      <c r="M109" s="497"/>
    </row>
    <row r="110" spans="1:13" ht="20.25" customHeight="1" x14ac:dyDescent="0.25">
      <c r="A110" s="297">
        <v>44388</v>
      </c>
      <c r="B110" s="298">
        <v>1</v>
      </c>
      <c r="C110" s="285">
        <v>0.39583333333333331</v>
      </c>
      <c r="D110" s="286" t="s">
        <v>137</v>
      </c>
      <c r="E110" s="536" t="s">
        <v>183</v>
      </c>
      <c r="F110" s="273">
        <v>4</v>
      </c>
      <c r="G110" s="347" t="s">
        <v>32</v>
      </c>
      <c r="H110" s="274">
        <v>1</v>
      </c>
      <c r="I110" s="536" t="s">
        <v>202</v>
      </c>
      <c r="J110" s="313" t="s">
        <v>229</v>
      </c>
      <c r="M110" s="497"/>
    </row>
    <row r="111" spans="1:13" ht="20.25" customHeight="1" x14ac:dyDescent="0.15">
      <c r="A111" s="299" t="str">
        <f>"（"&amp;TEXT(A110,"aaa")&amp;"）"</f>
        <v>（日）</v>
      </c>
      <c r="B111" s="298">
        <v>2</v>
      </c>
      <c r="C111" s="288">
        <f>C110+$C$18</f>
        <v>0.42708333333333331</v>
      </c>
      <c r="D111" s="286" t="s">
        <v>131</v>
      </c>
      <c r="E111" s="262" t="s">
        <v>182</v>
      </c>
      <c r="F111" s="263">
        <v>3</v>
      </c>
      <c r="G111" s="347" t="s">
        <v>32</v>
      </c>
      <c r="H111" s="274">
        <v>3</v>
      </c>
      <c r="I111" s="263" t="s">
        <v>201</v>
      </c>
      <c r="J111" s="313" t="s">
        <v>258</v>
      </c>
    </row>
    <row r="112" spans="1:13" ht="20.25" customHeight="1" x14ac:dyDescent="0.25">
      <c r="A112" s="300" t="s">
        <v>110</v>
      </c>
      <c r="B112" s="298">
        <v>3</v>
      </c>
      <c r="C112" s="288">
        <f t="shared" ref="C112" si="6">C111+$C$18</f>
        <v>0.45833333333333331</v>
      </c>
      <c r="D112" s="286" t="s">
        <v>137</v>
      </c>
      <c r="E112" s="262" t="s">
        <v>203</v>
      </c>
      <c r="F112" s="263">
        <v>5</v>
      </c>
      <c r="G112" s="347" t="s">
        <v>32</v>
      </c>
      <c r="H112" s="274">
        <v>1</v>
      </c>
      <c r="I112" s="263" t="s">
        <v>199</v>
      </c>
      <c r="J112" s="313" t="s">
        <v>163</v>
      </c>
    </row>
    <row r="113" spans="1:11" ht="20.25" customHeight="1" x14ac:dyDescent="0.15">
      <c r="A113" s="302" t="s">
        <v>514</v>
      </c>
      <c r="B113" s="298"/>
      <c r="C113" s="288"/>
      <c r="D113" s="286"/>
      <c r="E113" s="262"/>
      <c r="F113" s="592"/>
      <c r="G113" s="347"/>
      <c r="H113" s="274"/>
      <c r="I113" s="263"/>
      <c r="J113" s="313"/>
    </row>
    <row r="114" spans="1:11" ht="20.25" customHeight="1" x14ac:dyDescent="0.15">
      <c r="A114" s="303" t="s">
        <v>13</v>
      </c>
      <c r="B114" s="298"/>
      <c r="C114" s="288"/>
      <c r="D114" s="286"/>
      <c r="E114" s="262"/>
      <c r="F114" s="592"/>
      <c r="G114" s="347"/>
      <c r="H114" s="274"/>
      <c r="I114" s="536"/>
      <c r="J114" s="313"/>
    </row>
    <row r="115" spans="1:11" ht="20.25" customHeight="1" x14ac:dyDescent="0.15">
      <c r="A115" s="304" t="s">
        <v>515</v>
      </c>
      <c r="B115" s="298"/>
      <c r="C115" s="288"/>
      <c r="D115" s="286"/>
      <c r="E115" s="262"/>
      <c r="F115" s="592"/>
      <c r="G115" s="347"/>
      <c r="H115" s="274"/>
      <c r="I115" s="263"/>
      <c r="J115" s="313"/>
    </row>
    <row r="116" spans="1:11" ht="20.25" customHeight="1" x14ac:dyDescent="0.15">
      <c r="A116" s="304" t="s">
        <v>516</v>
      </c>
      <c r="B116" s="298"/>
      <c r="C116" s="288"/>
      <c r="D116" s="286"/>
      <c r="E116" s="364"/>
      <c r="F116" s="318"/>
      <c r="G116" s="347"/>
      <c r="H116" s="319"/>
      <c r="I116" s="364"/>
      <c r="J116" s="313"/>
    </row>
    <row r="117" spans="1:11" ht="20.25" customHeight="1" x14ac:dyDescent="0.15">
      <c r="A117" s="305"/>
      <c r="B117" s="298"/>
      <c r="C117" s="288"/>
      <c r="D117" s="286"/>
      <c r="E117" s="261"/>
      <c r="F117" s="273"/>
      <c r="G117" s="347"/>
      <c r="H117" s="274"/>
      <c r="I117" s="364"/>
      <c r="J117" s="313"/>
    </row>
    <row r="118" spans="1:11" ht="20.25" customHeight="1" x14ac:dyDescent="0.15">
      <c r="A118" s="352"/>
      <c r="B118" s="298"/>
      <c r="C118" s="288"/>
      <c r="D118" s="286"/>
      <c r="E118" s="364"/>
      <c r="F118" s="364"/>
      <c r="G118" s="347"/>
      <c r="H118" s="364"/>
      <c r="I118" s="364"/>
      <c r="J118" s="313"/>
    </row>
    <row r="119" spans="1:11" ht="20.25" customHeight="1" x14ac:dyDescent="0.15">
      <c r="A119" s="307" t="s">
        <v>134</v>
      </c>
      <c r="B119" s="298"/>
      <c r="C119" s="289"/>
      <c r="D119" s="286"/>
      <c r="E119" s="265"/>
      <c r="F119" s="318"/>
      <c r="G119" s="319"/>
      <c r="H119" s="319"/>
      <c r="I119" s="268"/>
      <c r="J119" s="313"/>
    </row>
    <row r="120" spans="1:11" ht="20.25" customHeight="1" x14ac:dyDescent="0.25">
      <c r="A120" s="308" t="s">
        <v>183</v>
      </c>
      <c r="B120" s="298"/>
      <c r="C120" s="289"/>
      <c r="D120" s="286"/>
      <c r="E120" s="268"/>
      <c r="F120" s="318"/>
      <c r="G120" s="319"/>
      <c r="H120" s="319"/>
      <c r="I120" s="268"/>
      <c r="J120" s="313"/>
    </row>
    <row r="121" spans="1:11" ht="20.25" customHeight="1" thickBot="1" x14ac:dyDescent="0.2">
      <c r="A121" s="371"/>
      <c r="B121" s="367"/>
      <c r="C121" s="290"/>
      <c r="D121" s="368"/>
      <c r="E121" s="369"/>
      <c r="F121" s="365"/>
      <c r="G121" s="366"/>
      <c r="H121" s="366"/>
      <c r="I121" s="272"/>
      <c r="J121" s="292"/>
    </row>
    <row r="123" spans="1:11" ht="18" customHeight="1" thickBot="1" x14ac:dyDescent="0.2">
      <c r="A123" s="850" t="s">
        <v>161</v>
      </c>
      <c r="B123" s="850"/>
      <c r="C123" s="493">
        <v>3.125E-2</v>
      </c>
      <c r="D123" s="498"/>
      <c r="E123" s="498"/>
      <c r="F123" s="498"/>
      <c r="G123" s="498"/>
      <c r="H123" s="498"/>
      <c r="I123" s="255"/>
      <c r="J123" s="256"/>
      <c r="K123" s="249"/>
    </row>
    <row r="124" spans="1:11" ht="18" customHeight="1" x14ac:dyDescent="0.15">
      <c r="A124" s="293" t="s">
        <v>6</v>
      </c>
      <c r="B124" s="294" t="s">
        <v>7</v>
      </c>
      <c r="C124" s="295" t="s">
        <v>8</v>
      </c>
      <c r="D124" s="295" t="s">
        <v>9</v>
      </c>
      <c r="E124" s="836" t="s">
        <v>10</v>
      </c>
      <c r="F124" s="836"/>
      <c r="G124" s="836"/>
      <c r="H124" s="836"/>
      <c r="I124" s="836"/>
      <c r="J124" s="296" t="s">
        <v>11</v>
      </c>
      <c r="K124" s="249"/>
    </row>
    <row r="125" spans="1:11" ht="20.25" customHeight="1" x14ac:dyDescent="0.25">
      <c r="A125" s="297">
        <v>44399</v>
      </c>
      <c r="B125" s="298">
        <v>1</v>
      </c>
      <c r="C125" s="327">
        <v>0.59375</v>
      </c>
      <c r="D125" s="348">
        <v>31</v>
      </c>
      <c r="E125" s="265" t="s">
        <v>119</v>
      </c>
      <c r="F125" s="266">
        <v>5</v>
      </c>
      <c r="G125" s="259" t="s">
        <v>12</v>
      </c>
      <c r="H125" s="267">
        <v>0</v>
      </c>
      <c r="I125" s="374" t="s">
        <v>179</v>
      </c>
      <c r="J125" s="313" t="s">
        <v>370</v>
      </c>
      <c r="K125" s="249"/>
    </row>
    <row r="126" spans="1:11" ht="20.25" customHeight="1" x14ac:dyDescent="0.15">
      <c r="A126" s="299" t="str">
        <f>"（"&amp;TEXT(A125,"aaa")&amp;"）祝日"</f>
        <v>（木）祝日</v>
      </c>
      <c r="B126" s="298">
        <v>2</v>
      </c>
      <c r="C126" s="289">
        <f>C125+$C$123</f>
        <v>0.625</v>
      </c>
      <c r="D126" s="348">
        <v>32</v>
      </c>
      <c r="E126" s="265" t="s">
        <v>183</v>
      </c>
      <c r="F126" s="266">
        <v>1</v>
      </c>
      <c r="G126" s="259" t="s">
        <v>12</v>
      </c>
      <c r="H126" s="267">
        <v>3</v>
      </c>
      <c r="I126" s="374" t="s">
        <v>574</v>
      </c>
      <c r="J126" s="313" t="s">
        <v>371</v>
      </c>
      <c r="K126" s="249"/>
    </row>
    <row r="127" spans="1:11" ht="20.25" customHeight="1" x14ac:dyDescent="0.25">
      <c r="A127" s="300" t="s">
        <v>110</v>
      </c>
      <c r="B127" s="298">
        <v>3</v>
      </c>
      <c r="C127" s="289">
        <f t="shared" ref="C127:C128" si="7">C126+$C$123</f>
        <v>0.65625</v>
      </c>
      <c r="D127" s="348">
        <v>33</v>
      </c>
      <c r="E127" s="265" t="s">
        <v>201</v>
      </c>
      <c r="F127" s="266">
        <v>8</v>
      </c>
      <c r="G127" s="259" t="s">
        <v>12</v>
      </c>
      <c r="H127" s="267">
        <v>0</v>
      </c>
      <c r="I127" s="268" t="s">
        <v>202</v>
      </c>
      <c r="J127" s="313" t="s">
        <v>372</v>
      </c>
      <c r="K127" s="249"/>
    </row>
    <row r="128" spans="1:11" ht="20.25" customHeight="1" x14ac:dyDescent="0.15">
      <c r="A128" s="302" t="s">
        <v>511</v>
      </c>
      <c r="B128" s="298">
        <v>4</v>
      </c>
      <c r="C128" s="289">
        <f t="shared" si="7"/>
        <v>0.6875</v>
      </c>
      <c r="D128" s="348">
        <v>34</v>
      </c>
      <c r="E128" s="265" t="s">
        <v>182</v>
      </c>
      <c r="F128" s="266">
        <v>0</v>
      </c>
      <c r="G128" s="259" t="s">
        <v>12</v>
      </c>
      <c r="H128" s="267">
        <v>2</v>
      </c>
      <c r="I128" s="374" t="s">
        <v>203</v>
      </c>
      <c r="J128" s="313" t="s">
        <v>373</v>
      </c>
      <c r="K128" s="249"/>
    </row>
    <row r="129" spans="1:13" ht="20.25" customHeight="1" x14ac:dyDescent="0.15">
      <c r="A129" s="307" t="s">
        <v>13</v>
      </c>
      <c r="B129" s="298"/>
      <c r="C129" s="289"/>
      <c r="D129" s="348"/>
      <c r="E129" s="265"/>
      <c r="F129" s="266"/>
      <c r="G129" s="259"/>
      <c r="H129" s="267"/>
      <c r="I129" s="268"/>
      <c r="J129" s="313"/>
      <c r="K129" s="249"/>
    </row>
    <row r="130" spans="1:13" ht="20.25" customHeight="1" x14ac:dyDescent="0.15">
      <c r="A130" s="303" t="s">
        <v>179</v>
      </c>
      <c r="B130" s="298"/>
      <c r="C130" s="289"/>
      <c r="D130" s="348"/>
      <c r="E130" s="265"/>
      <c r="F130" s="266"/>
      <c r="G130" s="259"/>
      <c r="H130" s="267"/>
      <c r="I130" s="268"/>
      <c r="J130" s="313"/>
      <c r="K130" s="249"/>
    </row>
    <row r="131" spans="1:13" ht="20.25" customHeight="1" x14ac:dyDescent="0.15">
      <c r="A131" s="303" t="s">
        <v>571</v>
      </c>
      <c r="B131" s="298"/>
      <c r="C131" s="289"/>
      <c r="D131" s="348"/>
      <c r="E131" s="265"/>
      <c r="F131" s="266"/>
      <c r="G131" s="259"/>
      <c r="H131" s="267"/>
      <c r="I131" s="268"/>
      <c r="J131" s="313"/>
      <c r="K131" s="249"/>
      <c r="M131" s="497"/>
    </row>
    <row r="132" spans="1:13" ht="20.25" customHeight="1" x14ac:dyDescent="0.25">
      <c r="A132" s="326" t="s">
        <v>111</v>
      </c>
      <c r="B132" s="298"/>
      <c r="C132" s="289"/>
      <c r="D132" s="348"/>
      <c r="E132" s="265"/>
      <c r="F132" s="266"/>
      <c r="G132" s="259"/>
      <c r="H132" s="267"/>
      <c r="I132" s="374"/>
      <c r="J132" s="313"/>
      <c r="K132" s="249"/>
    </row>
    <row r="133" spans="1:13" ht="20.25" customHeight="1" x14ac:dyDescent="0.15">
      <c r="A133" s="303" t="s">
        <v>134</v>
      </c>
      <c r="B133" s="298"/>
      <c r="C133" s="289"/>
      <c r="D133" s="328"/>
      <c r="E133" s="375"/>
      <c r="F133" s="266" t="s">
        <v>22</v>
      </c>
      <c r="G133" s="267"/>
      <c r="H133" s="267" t="s">
        <v>22</v>
      </c>
      <c r="I133" s="376"/>
      <c r="J133" s="654"/>
      <c r="K133" s="249"/>
    </row>
    <row r="134" spans="1:13" ht="20.25" customHeight="1" x14ac:dyDescent="0.25">
      <c r="A134" s="308" t="s">
        <v>119</v>
      </c>
      <c r="B134" s="298"/>
      <c r="C134" s="289"/>
      <c r="D134" s="286"/>
      <c r="E134" s="262" t="s">
        <v>22</v>
      </c>
      <c r="F134" s="258" t="s">
        <v>22</v>
      </c>
      <c r="G134" s="260" t="s">
        <v>22</v>
      </c>
      <c r="H134" s="260" t="s">
        <v>22</v>
      </c>
      <c r="I134" s="263" t="s">
        <v>22</v>
      </c>
      <c r="J134" s="313"/>
    </row>
    <row r="135" spans="1:13" ht="20.25" customHeight="1" thickBot="1" x14ac:dyDescent="0.2">
      <c r="A135" s="377"/>
      <c r="B135" s="367"/>
      <c r="C135" s="290"/>
      <c r="D135" s="368"/>
      <c r="E135" s="369"/>
      <c r="F135" s="270"/>
      <c r="G135" s="271"/>
      <c r="H135" s="271"/>
      <c r="I135" s="272"/>
      <c r="J135" s="292"/>
      <c r="K135" s="249"/>
    </row>
    <row r="137" spans="1:13" ht="18" customHeight="1" thickBot="1" x14ac:dyDescent="0.2">
      <c r="A137" s="850" t="s">
        <v>161</v>
      </c>
      <c r="B137" s="850"/>
      <c r="C137" s="493">
        <v>3.125E-2</v>
      </c>
      <c r="D137" s="498"/>
      <c r="E137" s="498"/>
      <c r="F137" s="498"/>
      <c r="G137" s="498"/>
      <c r="H137" s="498"/>
      <c r="I137" s="255"/>
      <c r="J137" s="256"/>
      <c r="K137" s="249"/>
    </row>
    <row r="138" spans="1:13" ht="18" customHeight="1" x14ac:dyDescent="0.15">
      <c r="A138" s="293" t="s">
        <v>6</v>
      </c>
      <c r="B138" s="294" t="s">
        <v>7</v>
      </c>
      <c r="C138" s="295" t="s">
        <v>8</v>
      </c>
      <c r="D138" s="295" t="s">
        <v>9</v>
      </c>
      <c r="E138" s="836" t="s">
        <v>10</v>
      </c>
      <c r="F138" s="836"/>
      <c r="G138" s="836"/>
      <c r="H138" s="836"/>
      <c r="I138" s="836"/>
      <c r="J138" s="296" t="s">
        <v>11</v>
      </c>
      <c r="K138" s="249"/>
    </row>
    <row r="139" spans="1:13" ht="20.25" customHeight="1" x14ac:dyDescent="0.25">
      <c r="A139" s="297">
        <v>44402</v>
      </c>
      <c r="B139" s="298">
        <v>1</v>
      </c>
      <c r="C139" s="327">
        <v>0.5625</v>
      </c>
      <c r="D139" s="348">
        <v>35</v>
      </c>
      <c r="E139" s="265" t="s">
        <v>119</v>
      </c>
      <c r="F139" s="266">
        <v>6</v>
      </c>
      <c r="G139" s="259" t="s">
        <v>32</v>
      </c>
      <c r="H139" s="267">
        <v>2</v>
      </c>
      <c r="I139" s="374" t="s">
        <v>184</v>
      </c>
      <c r="J139" s="313" t="s">
        <v>374</v>
      </c>
      <c r="K139" s="249"/>
    </row>
    <row r="140" spans="1:13" ht="20.25" customHeight="1" x14ac:dyDescent="0.15">
      <c r="A140" s="299" t="str">
        <f>"（"&amp;TEXT(A139,"aaa")&amp;"）"</f>
        <v>（日）</v>
      </c>
      <c r="B140" s="298">
        <v>2</v>
      </c>
      <c r="C140" s="289">
        <f>C139+$C$123</f>
        <v>0.59375</v>
      </c>
      <c r="D140" s="348">
        <v>36</v>
      </c>
      <c r="E140" s="265" t="s">
        <v>201</v>
      </c>
      <c r="F140" s="266">
        <v>1</v>
      </c>
      <c r="G140" s="259" t="s">
        <v>32</v>
      </c>
      <c r="H140" s="267">
        <v>2</v>
      </c>
      <c r="I140" s="374" t="s">
        <v>203</v>
      </c>
      <c r="J140" s="313" t="s">
        <v>375</v>
      </c>
      <c r="K140" s="249"/>
    </row>
    <row r="141" spans="1:13" ht="20.25" customHeight="1" x14ac:dyDescent="0.25">
      <c r="A141" s="300" t="s">
        <v>110</v>
      </c>
      <c r="B141" s="298">
        <v>3</v>
      </c>
      <c r="C141" s="289">
        <f>C140+$C$123+0.0243055555555556</f>
        <v>0.64930555555555558</v>
      </c>
      <c r="D141" s="348">
        <v>33</v>
      </c>
      <c r="E141" s="265" t="s">
        <v>607</v>
      </c>
      <c r="F141" s="266">
        <v>0</v>
      </c>
      <c r="G141" s="259" t="s">
        <v>32</v>
      </c>
      <c r="H141" s="267">
        <v>4</v>
      </c>
      <c r="I141" s="268" t="s">
        <v>610</v>
      </c>
      <c r="J141" s="313" t="s">
        <v>369</v>
      </c>
      <c r="K141" s="249"/>
    </row>
    <row r="142" spans="1:13" ht="20.25" customHeight="1" x14ac:dyDescent="0.15">
      <c r="A142" s="302" t="s">
        <v>566</v>
      </c>
      <c r="B142" s="298">
        <v>4</v>
      </c>
      <c r="C142" s="289">
        <f t="shared" ref="C142" si="8">C141+$C$123</f>
        <v>0.68055555555555558</v>
      </c>
      <c r="D142" s="348">
        <v>34</v>
      </c>
      <c r="E142" s="265" t="s">
        <v>608</v>
      </c>
      <c r="F142" s="266">
        <v>4</v>
      </c>
      <c r="G142" s="259" t="s">
        <v>32</v>
      </c>
      <c r="H142" s="267">
        <v>2</v>
      </c>
      <c r="I142" s="374" t="s">
        <v>609</v>
      </c>
      <c r="J142" s="313" t="s">
        <v>376</v>
      </c>
      <c r="K142" s="249"/>
    </row>
    <row r="143" spans="1:13" ht="20.25" customHeight="1" x14ac:dyDescent="0.15">
      <c r="A143" s="307" t="s">
        <v>605</v>
      </c>
      <c r="B143" s="298"/>
      <c r="C143" s="289"/>
      <c r="D143" s="348"/>
      <c r="E143" s="265"/>
      <c r="F143" s="266"/>
      <c r="G143" s="259"/>
      <c r="H143" s="267"/>
      <c r="I143" s="268"/>
      <c r="J143" s="313"/>
      <c r="K143" s="249"/>
    </row>
    <row r="144" spans="1:13" ht="20.25" customHeight="1" x14ac:dyDescent="0.15">
      <c r="A144" s="303" t="s">
        <v>606</v>
      </c>
      <c r="B144" s="298"/>
      <c r="C144" s="289"/>
      <c r="D144" s="348"/>
      <c r="E144" s="265"/>
      <c r="F144" s="266"/>
      <c r="G144" s="259"/>
      <c r="H144" s="267"/>
      <c r="I144" s="268"/>
      <c r="J144" s="313"/>
      <c r="K144" s="249"/>
    </row>
    <row r="145" spans="1:13" ht="20.25" customHeight="1" x14ac:dyDescent="0.15">
      <c r="A145" s="303"/>
      <c r="B145" s="298"/>
      <c r="C145" s="289"/>
      <c r="D145" s="348"/>
      <c r="E145" s="265"/>
      <c r="F145" s="266"/>
      <c r="G145" s="259"/>
      <c r="H145" s="267"/>
      <c r="I145" s="268"/>
      <c r="J145" s="313"/>
      <c r="K145" s="249"/>
      <c r="M145" s="497"/>
    </row>
    <row r="146" spans="1:13" ht="20.25" customHeight="1" x14ac:dyDescent="0.25">
      <c r="A146" s="326" t="s">
        <v>111</v>
      </c>
      <c r="B146" s="298"/>
      <c r="C146" s="289"/>
      <c r="D146" s="348"/>
      <c r="E146" s="265"/>
      <c r="F146" s="266"/>
      <c r="G146" s="259"/>
      <c r="H146" s="267"/>
      <c r="I146" s="374"/>
      <c r="J146" s="313"/>
      <c r="K146" s="249"/>
    </row>
    <row r="147" spans="1:13" ht="20.25" customHeight="1" x14ac:dyDescent="0.15">
      <c r="A147" s="303" t="s">
        <v>134</v>
      </c>
      <c r="B147" s="298"/>
      <c r="C147" s="289"/>
      <c r="D147" s="328"/>
      <c r="E147" s="375"/>
      <c r="F147" s="266" t="s">
        <v>22</v>
      </c>
      <c r="G147" s="267"/>
      <c r="H147" s="267" t="s">
        <v>22</v>
      </c>
      <c r="I147" s="376"/>
      <c r="J147" s="649"/>
      <c r="K147" s="249"/>
    </row>
    <row r="148" spans="1:13" ht="20.25" customHeight="1" x14ac:dyDescent="0.25">
      <c r="A148" s="308" t="s">
        <v>198</v>
      </c>
      <c r="B148" s="298"/>
      <c r="C148" s="289"/>
      <c r="D148" s="286"/>
      <c r="E148" s="262" t="s">
        <v>22</v>
      </c>
      <c r="F148" s="258" t="s">
        <v>22</v>
      </c>
      <c r="G148" s="260" t="s">
        <v>22</v>
      </c>
      <c r="H148" s="260" t="s">
        <v>22</v>
      </c>
      <c r="I148" s="263" t="s">
        <v>22</v>
      </c>
      <c r="J148" s="313"/>
    </row>
    <row r="149" spans="1:13" ht="20.25" customHeight="1" thickBot="1" x14ac:dyDescent="0.2">
      <c r="A149" s="377"/>
      <c r="B149" s="367"/>
      <c r="C149" s="290"/>
      <c r="D149" s="368"/>
      <c r="E149" s="369"/>
      <c r="F149" s="270"/>
      <c r="G149" s="271"/>
      <c r="H149" s="271"/>
      <c r="I149" s="272"/>
      <c r="J149" s="292"/>
      <c r="K149" s="249"/>
    </row>
  </sheetData>
  <mergeCells count="13">
    <mergeCell ref="A137:B137"/>
    <mergeCell ref="E138:I138"/>
    <mergeCell ref="E124:I124"/>
    <mergeCell ref="A1:J1"/>
    <mergeCell ref="E34:I34"/>
    <mergeCell ref="E4:I4"/>
    <mergeCell ref="E19:I19"/>
    <mergeCell ref="E49:I49"/>
    <mergeCell ref="E79:I79"/>
    <mergeCell ref="A123:B123"/>
    <mergeCell ref="E64:I64"/>
    <mergeCell ref="E94:I94"/>
    <mergeCell ref="E109:I109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74" firstPageNumber="4294963191" orientation="portrait" horizontalDpi="4294967293" r:id="rId1"/>
  <headerFooter alignWithMargins="0"/>
  <rowBreaks count="3" manualBreakCount="3">
    <brk id="47" max="9" man="1"/>
    <brk id="77" max="9" man="1"/>
    <brk id="122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F44"/>
  <sheetViews>
    <sheetView showGridLines="0" view="pageBreakPreview" topLeftCell="A19" zoomScaleNormal="85" zoomScaleSheetLayoutView="100" workbookViewId="0">
      <selection activeCell="X26" sqref="X26:AA26"/>
    </sheetView>
  </sheetViews>
  <sheetFormatPr defaultColWidth="3.625" defaultRowHeight="17.25" x14ac:dyDescent="0.15"/>
  <cols>
    <col min="1" max="1" width="2.75" customWidth="1"/>
    <col min="2" max="4" width="3.25" customWidth="1"/>
    <col min="5" max="5" width="3.25" style="9" customWidth="1"/>
    <col min="6" max="6" width="3.25" customWidth="1"/>
    <col min="7" max="8" width="3.25" style="9" customWidth="1"/>
    <col min="9" max="9" width="3.25" customWidth="1"/>
    <col min="10" max="14" width="3.25" style="9" customWidth="1"/>
    <col min="15" max="15" width="3.25" customWidth="1"/>
    <col min="16" max="17" width="3.25" style="9" customWidth="1"/>
    <col min="18" max="18" width="3.25" customWidth="1"/>
    <col min="19" max="20" width="3.25" style="9" customWidth="1"/>
    <col min="21" max="21" width="3.25" customWidth="1"/>
    <col min="22" max="22" width="3.25" style="9" customWidth="1"/>
    <col min="23" max="23" width="3.25" style="6" customWidth="1"/>
    <col min="24" max="32" width="3.25" customWidth="1"/>
    <col min="33" max="33" width="3.25" style="9" customWidth="1"/>
    <col min="34" max="34" width="3.25" customWidth="1"/>
    <col min="35" max="39" width="3.25" style="9" customWidth="1"/>
    <col min="40" max="40" width="3.25" customWidth="1"/>
    <col min="41" max="42" width="3.25" style="9" customWidth="1"/>
    <col min="43" max="43" width="3.25" customWidth="1"/>
    <col min="44" max="45" width="3.25" style="9" customWidth="1"/>
    <col min="46" max="46" width="3.25" customWidth="1"/>
    <col min="47" max="47" width="3.25" style="9" customWidth="1"/>
    <col min="48" max="48" width="3.25" style="6" customWidth="1"/>
    <col min="49" max="49" width="3.25" customWidth="1"/>
    <col min="50" max="58" width="2.75" customWidth="1"/>
  </cols>
  <sheetData>
    <row r="1" spans="1:58" ht="27.75" customHeight="1" x14ac:dyDescent="0.15">
      <c r="A1" s="763" t="s">
        <v>168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3"/>
      <c r="AZ1" s="3"/>
      <c r="BA1" s="3"/>
      <c r="BB1" s="3"/>
      <c r="BC1" s="3"/>
      <c r="BD1" s="3"/>
      <c r="BE1" s="3"/>
      <c r="BF1" s="3"/>
    </row>
    <row r="2" spans="1:58" ht="12" customHeight="1" x14ac:dyDescent="0.2">
      <c r="B2" s="43"/>
      <c r="C2" s="3"/>
      <c r="D2" s="3"/>
      <c r="E2" s="7"/>
      <c r="F2" s="3"/>
      <c r="G2" s="7"/>
      <c r="H2" s="7"/>
      <c r="I2" s="3"/>
      <c r="J2" s="7"/>
      <c r="K2" s="7"/>
      <c r="L2" s="7"/>
      <c r="M2" s="7"/>
      <c r="N2" s="7"/>
      <c r="O2" s="3"/>
      <c r="P2" s="7"/>
      <c r="Q2" s="7"/>
      <c r="R2" s="3"/>
      <c r="S2" s="7"/>
      <c r="T2" s="7"/>
      <c r="U2" s="3"/>
      <c r="V2" s="7"/>
      <c r="W2" s="5"/>
      <c r="AH2" s="3"/>
      <c r="AI2" s="7"/>
      <c r="AJ2" s="7"/>
      <c r="AK2" s="7"/>
      <c r="AL2" s="7"/>
      <c r="AM2" s="7"/>
      <c r="AN2" s="3"/>
      <c r="AO2" s="7"/>
      <c r="AP2" s="7"/>
      <c r="AQ2" s="3"/>
      <c r="AR2" s="7"/>
      <c r="AS2" s="7"/>
      <c r="AT2" s="3"/>
      <c r="AU2" s="7"/>
      <c r="AV2" s="5"/>
      <c r="AW2" s="3"/>
      <c r="AX2" s="3"/>
    </row>
    <row r="3" spans="1:58" ht="36" customHeight="1" thickBot="1" x14ac:dyDescent="0.25">
      <c r="A3" s="163"/>
      <c r="B3" s="162" t="s">
        <v>5</v>
      </c>
      <c r="C3" s="162"/>
      <c r="D3" s="162"/>
      <c r="E3" s="8"/>
      <c r="F3" s="1"/>
      <c r="G3" s="10"/>
      <c r="H3" s="8"/>
      <c r="I3" s="1"/>
      <c r="J3" s="10"/>
      <c r="K3" s="10"/>
      <c r="L3" s="10"/>
      <c r="M3" s="10"/>
      <c r="N3" s="10"/>
      <c r="O3" s="2"/>
      <c r="P3" s="10"/>
      <c r="Q3" s="10"/>
      <c r="R3" s="2"/>
      <c r="S3" s="10"/>
      <c r="T3" s="8"/>
      <c r="U3" s="163"/>
      <c r="V3" s="8"/>
      <c r="W3" s="164"/>
      <c r="X3" s="163"/>
      <c r="Y3" s="163"/>
      <c r="Z3" s="163"/>
      <c r="AA3" s="163"/>
      <c r="AB3" s="163"/>
      <c r="AC3" s="163"/>
      <c r="AD3" s="162"/>
      <c r="AE3" s="162"/>
      <c r="AF3" s="162"/>
      <c r="AG3" s="8"/>
      <c r="AH3" s="1"/>
      <c r="AI3" s="10"/>
      <c r="AJ3" s="10"/>
      <c r="AK3" s="10"/>
      <c r="AL3" s="10"/>
      <c r="AM3" s="10"/>
      <c r="AN3" s="2"/>
      <c r="AO3" s="10"/>
      <c r="AP3" s="10"/>
      <c r="AQ3" s="2"/>
      <c r="AR3" s="10"/>
      <c r="AS3" s="10"/>
      <c r="AT3" s="2"/>
      <c r="AU3" s="10"/>
      <c r="AV3" s="164"/>
      <c r="AW3" s="163"/>
      <c r="AX3" s="163"/>
      <c r="AY3" s="163"/>
      <c r="AZ3" s="163"/>
      <c r="BA3" s="163"/>
      <c r="BB3" s="163"/>
      <c r="BC3" s="163"/>
      <c r="BD3" s="163"/>
      <c r="BE3" s="163"/>
      <c r="BF3" s="163"/>
    </row>
    <row r="4" spans="1:58" ht="36" customHeight="1" thickBot="1" x14ac:dyDescent="0.2">
      <c r="B4" s="764" t="s">
        <v>124</v>
      </c>
      <c r="C4" s="765"/>
      <c r="D4" s="766"/>
      <c r="E4" s="767" t="str">
        <f>B5</f>
        <v>永山</v>
      </c>
      <c r="F4" s="768"/>
      <c r="G4" s="768"/>
      <c r="H4" s="769" t="str">
        <f>B6</f>
        <v>落合B</v>
      </c>
      <c r="I4" s="768"/>
      <c r="J4" s="768"/>
      <c r="K4" s="770" t="str">
        <f>B7</f>
        <v>TKｽﾍﾟﾗｰﾚ</v>
      </c>
      <c r="L4" s="771"/>
      <c r="M4" s="769"/>
      <c r="N4" s="770" t="str">
        <f>B8</f>
        <v>多摩A</v>
      </c>
      <c r="O4" s="771"/>
      <c r="P4" s="769"/>
      <c r="Q4" s="770" t="str">
        <f>B9</f>
        <v>17多摩</v>
      </c>
      <c r="R4" s="771"/>
      <c r="S4" s="772"/>
      <c r="T4" s="153" t="s">
        <v>4</v>
      </c>
      <c r="U4" s="11" t="s">
        <v>3</v>
      </c>
      <c r="V4" s="11" t="s">
        <v>2</v>
      </c>
      <c r="W4" s="39" t="s">
        <v>1</v>
      </c>
      <c r="X4" s="12" t="s">
        <v>0</v>
      </c>
      <c r="Y4" s="163"/>
      <c r="Z4" s="163"/>
      <c r="AA4" s="764" t="s">
        <v>125</v>
      </c>
      <c r="AB4" s="765"/>
      <c r="AC4" s="766"/>
      <c r="AD4" s="767" t="str">
        <f>AA5</f>
        <v>東寺方</v>
      </c>
      <c r="AE4" s="768"/>
      <c r="AF4" s="768"/>
      <c r="AG4" s="769" t="str">
        <f>AA6</f>
        <v>落合A</v>
      </c>
      <c r="AH4" s="768"/>
      <c r="AI4" s="768"/>
      <c r="AJ4" s="770" t="str">
        <f>AA7</f>
        <v>多摩B</v>
      </c>
      <c r="AK4" s="771"/>
      <c r="AL4" s="769"/>
      <c r="AM4" s="770" t="str">
        <f>AA8</f>
        <v>鶴牧A</v>
      </c>
      <c r="AN4" s="771"/>
      <c r="AO4" s="769"/>
      <c r="AP4" s="773"/>
      <c r="AQ4" s="774"/>
      <c r="AR4" s="775"/>
      <c r="AS4" s="153" t="s">
        <v>4</v>
      </c>
      <c r="AT4" s="11" t="s">
        <v>3</v>
      </c>
      <c r="AU4" s="11" t="s">
        <v>2</v>
      </c>
      <c r="AV4" s="39" t="s">
        <v>1</v>
      </c>
      <c r="AW4" s="12" t="s">
        <v>0</v>
      </c>
    </row>
    <row r="5" spans="1:58" ht="36" customHeight="1" x14ac:dyDescent="0.15">
      <c r="B5" s="776" t="s">
        <v>182</v>
      </c>
      <c r="C5" s="777"/>
      <c r="D5" s="777"/>
      <c r="E5" s="778"/>
      <c r="F5" s="779"/>
      <c r="G5" s="780"/>
      <c r="H5" s="167">
        <v>5</v>
      </c>
      <c r="I5" s="457" t="s">
        <v>299</v>
      </c>
      <c r="J5" s="233">
        <v>0</v>
      </c>
      <c r="K5" s="167">
        <v>5</v>
      </c>
      <c r="L5" s="457" t="s">
        <v>299</v>
      </c>
      <c r="M5" s="168">
        <v>0</v>
      </c>
      <c r="N5" s="169">
        <v>3</v>
      </c>
      <c r="O5" s="457" t="s">
        <v>299</v>
      </c>
      <c r="P5" s="171">
        <v>0</v>
      </c>
      <c r="Q5" s="234">
        <v>4</v>
      </c>
      <c r="R5" s="456" t="s">
        <v>299</v>
      </c>
      <c r="S5" s="235">
        <v>0</v>
      </c>
      <c r="T5" s="355">
        <f>COUNTIF(E5:S5,"〇")*3+COUNTIF(E5:S5,"△")</f>
        <v>12</v>
      </c>
      <c r="U5" s="152">
        <f>E5+H5+K5+N5+Q5</f>
        <v>17</v>
      </c>
      <c r="V5" s="353">
        <f>G5+J5+M5+P5+S5</f>
        <v>0</v>
      </c>
      <c r="W5" s="354">
        <f>U5-V5</f>
        <v>17</v>
      </c>
      <c r="X5" s="378">
        <v>1</v>
      </c>
      <c r="Y5" s="163"/>
      <c r="Z5" s="163"/>
      <c r="AA5" s="776" t="s">
        <v>199</v>
      </c>
      <c r="AB5" s="777"/>
      <c r="AC5" s="777"/>
      <c r="AD5" s="778"/>
      <c r="AE5" s="779"/>
      <c r="AF5" s="780"/>
      <c r="AG5" s="167">
        <v>0</v>
      </c>
      <c r="AH5" s="457" t="s">
        <v>317</v>
      </c>
      <c r="AI5" s="233">
        <v>14</v>
      </c>
      <c r="AJ5" s="167">
        <v>8</v>
      </c>
      <c r="AK5" s="456" t="s">
        <v>299</v>
      </c>
      <c r="AL5" s="168">
        <v>0</v>
      </c>
      <c r="AM5" s="169">
        <v>2</v>
      </c>
      <c r="AN5" s="457" t="s">
        <v>300</v>
      </c>
      <c r="AO5" s="171">
        <v>5</v>
      </c>
      <c r="AP5" s="172"/>
      <c r="AQ5" s="154"/>
      <c r="AR5" s="173"/>
      <c r="AS5" s="355">
        <f>COUNTIF(AD5:AR5,"〇")*3+COUNTIF(AD5:AR5,"△")</f>
        <v>3</v>
      </c>
      <c r="AT5" s="152">
        <f>AD5+AG5+AJ5+AM5+AP5</f>
        <v>10</v>
      </c>
      <c r="AU5" s="353">
        <f>AF5+AI5+AL5+AO5+AR5</f>
        <v>19</v>
      </c>
      <c r="AV5" s="354">
        <f>AT5-AU5</f>
        <v>-9</v>
      </c>
      <c r="AW5" s="378">
        <v>3</v>
      </c>
    </row>
    <row r="6" spans="1:58" ht="36" customHeight="1" x14ac:dyDescent="0.15">
      <c r="B6" s="781" t="s">
        <v>196</v>
      </c>
      <c r="C6" s="782"/>
      <c r="D6" s="783"/>
      <c r="E6" s="190">
        <v>0</v>
      </c>
      <c r="F6" s="175" t="s">
        <v>307</v>
      </c>
      <c r="G6" s="191">
        <v>5</v>
      </c>
      <c r="H6" s="784"/>
      <c r="I6" s="785"/>
      <c r="J6" s="786"/>
      <c r="K6" s="178">
        <v>2</v>
      </c>
      <c r="L6" s="455" t="s">
        <v>304</v>
      </c>
      <c r="M6" s="176">
        <v>3</v>
      </c>
      <c r="N6" s="178">
        <v>1</v>
      </c>
      <c r="O6" s="455" t="s">
        <v>300</v>
      </c>
      <c r="P6" s="176">
        <v>2</v>
      </c>
      <c r="Q6" s="178">
        <v>0</v>
      </c>
      <c r="R6" s="455" t="s">
        <v>300</v>
      </c>
      <c r="S6" s="236">
        <v>4</v>
      </c>
      <c r="T6" s="356">
        <f>COUNTIF(E6:S6,"〇")*3+COUNTIF(E6:S6,"△")</f>
        <v>0</v>
      </c>
      <c r="U6" s="357">
        <f>E6+H6+K6+N6+Q6</f>
        <v>3</v>
      </c>
      <c r="V6" s="358">
        <f>G6+J6+M6+P6+S6</f>
        <v>14</v>
      </c>
      <c r="W6" s="359">
        <f t="shared" ref="W6:W9" si="0">U6-V6</f>
        <v>-11</v>
      </c>
      <c r="X6" s="379">
        <v>5</v>
      </c>
      <c r="Y6" s="163"/>
      <c r="Z6" s="163"/>
      <c r="AA6" s="781" t="s">
        <v>200</v>
      </c>
      <c r="AB6" s="782"/>
      <c r="AC6" s="783"/>
      <c r="AD6" s="190">
        <v>14</v>
      </c>
      <c r="AE6" s="175" t="s">
        <v>299</v>
      </c>
      <c r="AF6" s="191">
        <v>0</v>
      </c>
      <c r="AG6" s="784"/>
      <c r="AH6" s="785"/>
      <c r="AI6" s="786"/>
      <c r="AJ6" s="178">
        <v>21</v>
      </c>
      <c r="AK6" s="175" t="s">
        <v>299</v>
      </c>
      <c r="AL6" s="176">
        <v>0</v>
      </c>
      <c r="AM6" s="178">
        <v>1</v>
      </c>
      <c r="AN6" s="175" t="s">
        <v>299</v>
      </c>
      <c r="AO6" s="176">
        <v>0</v>
      </c>
      <c r="AP6" s="155"/>
      <c r="AQ6" s="156"/>
      <c r="AR6" s="157"/>
      <c r="AS6" s="356">
        <f t="shared" ref="AS6:AS8" si="1">COUNTIF(AD6:AR6,"〇")*3+COUNTIF(AD6:AR6,"△")</f>
        <v>9</v>
      </c>
      <c r="AT6" s="357">
        <f t="shared" ref="AT6:AT8" si="2">AD6+AG6+AJ6+AM6+AP6</f>
        <v>36</v>
      </c>
      <c r="AU6" s="358">
        <f t="shared" ref="AU6:AU8" si="3">AF6+AI6+AL6+AO6+AR6</f>
        <v>0</v>
      </c>
      <c r="AV6" s="359">
        <f t="shared" ref="AV6:AV8" si="4">AT6-AU6</f>
        <v>36</v>
      </c>
      <c r="AW6" s="379">
        <v>1</v>
      </c>
    </row>
    <row r="7" spans="1:58" ht="36" customHeight="1" x14ac:dyDescent="0.15">
      <c r="B7" s="781" t="s">
        <v>180</v>
      </c>
      <c r="C7" s="782"/>
      <c r="D7" s="783"/>
      <c r="E7" s="190">
        <v>0</v>
      </c>
      <c r="F7" s="175" t="s">
        <v>300</v>
      </c>
      <c r="G7" s="191">
        <v>5</v>
      </c>
      <c r="H7" s="237">
        <v>3</v>
      </c>
      <c r="I7" s="175" t="s">
        <v>308</v>
      </c>
      <c r="J7" s="191">
        <v>2</v>
      </c>
      <c r="K7" s="787"/>
      <c r="L7" s="788"/>
      <c r="M7" s="789"/>
      <c r="N7" s="178">
        <v>0</v>
      </c>
      <c r="O7" s="455" t="s">
        <v>304</v>
      </c>
      <c r="P7" s="176">
        <v>1</v>
      </c>
      <c r="Q7" s="178">
        <v>1</v>
      </c>
      <c r="R7" s="455" t="s">
        <v>300</v>
      </c>
      <c r="S7" s="236">
        <v>4</v>
      </c>
      <c r="T7" s="356">
        <f>COUNTIF(E7:S7,"〇")*3+COUNTIF(E7:S7,"△")</f>
        <v>3</v>
      </c>
      <c r="U7" s="357">
        <f>E7+H7+K7+N7+Q7</f>
        <v>4</v>
      </c>
      <c r="V7" s="358">
        <f>G7+J7+M7+P7+S7</f>
        <v>12</v>
      </c>
      <c r="W7" s="359">
        <f t="shared" si="0"/>
        <v>-8</v>
      </c>
      <c r="X7" s="379">
        <v>4</v>
      </c>
      <c r="Y7" s="163"/>
      <c r="Z7" s="163"/>
      <c r="AA7" s="781" t="s">
        <v>41</v>
      </c>
      <c r="AB7" s="782"/>
      <c r="AC7" s="783"/>
      <c r="AD7" s="190">
        <v>0</v>
      </c>
      <c r="AE7" s="455" t="s">
        <v>300</v>
      </c>
      <c r="AF7" s="191">
        <v>8</v>
      </c>
      <c r="AG7" s="237">
        <v>0</v>
      </c>
      <c r="AH7" s="455" t="s">
        <v>300</v>
      </c>
      <c r="AI7" s="191">
        <v>21</v>
      </c>
      <c r="AJ7" s="787"/>
      <c r="AK7" s="788"/>
      <c r="AL7" s="789"/>
      <c r="AM7" s="178">
        <v>0</v>
      </c>
      <c r="AN7" s="455" t="s">
        <v>300</v>
      </c>
      <c r="AO7" s="176">
        <v>9</v>
      </c>
      <c r="AP7" s="155"/>
      <c r="AQ7" s="156"/>
      <c r="AR7" s="157"/>
      <c r="AS7" s="356">
        <f t="shared" si="1"/>
        <v>0</v>
      </c>
      <c r="AT7" s="357">
        <f t="shared" si="2"/>
        <v>0</v>
      </c>
      <c r="AU7" s="358">
        <f t="shared" si="3"/>
        <v>38</v>
      </c>
      <c r="AV7" s="359">
        <f t="shared" si="4"/>
        <v>-38</v>
      </c>
      <c r="AW7" s="379">
        <v>4</v>
      </c>
    </row>
    <row r="8" spans="1:58" s="4" customFormat="1" ht="36" customHeight="1" x14ac:dyDescent="0.15">
      <c r="B8" s="781" t="s">
        <v>197</v>
      </c>
      <c r="C8" s="782"/>
      <c r="D8" s="782"/>
      <c r="E8" s="174">
        <v>0</v>
      </c>
      <c r="F8" s="175" t="s">
        <v>300</v>
      </c>
      <c r="G8" s="176">
        <v>3</v>
      </c>
      <c r="H8" s="177">
        <v>2</v>
      </c>
      <c r="I8" s="175" t="s">
        <v>299</v>
      </c>
      <c r="J8" s="176">
        <v>1</v>
      </c>
      <c r="K8" s="177">
        <v>1</v>
      </c>
      <c r="L8" s="177" t="s">
        <v>308</v>
      </c>
      <c r="M8" s="177">
        <v>0</v>
      </c>
      <c r="N8" s="784"/>
      <c r="O8" s="785"/>
      <c r="P8" s="786"/>
      <c r="Q8" s="178">
        <v>1</v>
      </c>
      <c r="R8" s="455" t="s">
        <v>304</v>
      </c>
      <c r="S8" s="236">
        <v>2</v>
      </c>
      <c r="T8" s="356">
        <f t="shared" ref="T8:T9" si="5">COUNTIF(E8:S8,"〇")*3+COUNTIF(E8:S8,"△")</f>
        <v>6</v>
      </c>
      <c r="U8" s="357">
        <f>E8+H8+K8+N8+Q8</f>
        <v>4</v>
      </c>
      <c r="V8" s="358">
        <f>G8+J8+M8+P8+S8</f>
        <v>6</v>
      </c>
      <c r="W8" s="359">
        <f t="shared" si="0"/>
        <v>-2</v>
      </c>
      <c r="X8" s="380">
        <v>3</v>
      </c>
      <c r="Y8" s="163"/>
      <c r="Z8" s="163"/>
      <c r="AA8" s="781" t="s">
        <v>201</v>
      </c>
      <c r="AB8" s="782"/>
      <c r="AC8" s="782"/>
      <c r="AD8" s="174">
        <v>5</v>
      </c>
      <c r="AE8" s="175" t="s">
        <v>299</v>
      </c>
      <c r="AF8" s="176">
        <v>2</v>
      </c>
      <c r="AG8" s="177">
        <v>0</v>
      </c>
      <c r="AH8" s="455" t="s">
        <v>300</v>
      </c>
      <c r="AI8" s="176">
        <v>1</v>
      </c>
      <c r="AJ8" s="177">
        <v>9</v>
      </c>
      <c r="AK8" s="177" t="s">
        <v>299</v>
      </c>
      <c r="AL8" s="177">
        <v>0</v>
      </c>
      <c r="AM8" s="784"/>
      <c r="AN8" s="785"/>
      <c r="AO8" s="786"/>
      <c r="AP8" s="155"/>
      <c r="AQ8" s="156"/>
      <c r="AR8" s="157"/>
      <c r="AS8" s="356">
        <f t="shared" si="1"/>
        <v>6</v>
      </c>
      <c r="AT8" s="357">
        <f t="shared" si="2"/>
        <v>14</v>
      </c>
      <c r="AU8" s="358">
        <f t="shared" si="3"/>
        <v>3</v>
      </c>
      <c r="AV8" s="359">
        <f t="shared" si="4"/>
        <v>11</v>
      </c>
      <c r="AW8" s="380">
        <v>2</v>
      </c>
    </row>
    <row r="9" spans="1:58" ht="36" customHeight="1" thickBot="1" x14ac:dyDescent="0.2">
      <c r="B9" s="797" t="s">
        <v>198</v>
      </c>
      <c r="C9" s="798"/>
      <c r="D9" s="798"/>
      <c r="E9" s="179">
        <v>0</v>
      </c>
      <c r="F9" s="180" t="s">
        <v>307</v>
      </c>
      <c r="G9" s="181">
        <v>4</v>
      </c>
      <c r="H9" s="182">
        <v>4</v>
      </c>
      <c r="I9" s="180" t="s">
        <v>299</v>
      </c>
      <c r="J9" s="181">
        <v>0</v>
      </c>
      <c r="K9" s="182">
        <v>4</v>
      </c>
      <c r="L9" s="180" t="s">
        <v>299</v>
      </c>
      <c r="M9" s="182">
        <v>1</v>
      </c>
      <c r="N9" s="183">
        <v>2</v>
      </c>
      <c r="O9" s="180" t="s">
        <v>308</v>
      </c>
      <c r="P9" s="181">
        <v>1</v>
      </c>
      <c r="Q9" s="799"/>
      <c r="R9" s="800"/>
      <c r="S9" s="801"/>
      <c r="T9" s="360">
        <f t="shared" si="5"/>
        <v>9</v>
      </c>
      <c r="U9" s="361">
        <f>E9+H9+K9+N9+Q9</f>
        <v>10</v>
      </c>
      <c r="V9" s="362">
        <f>G9+J9+M9+P9+S9</f>
        <v>6</v>
      </c>
      <c r="W9" s="363">
        <f t="shared" si="0"/>
        <v>4</v>
      </c>
      <c r="X9" s="381">
        <v>2</v>
      </c>
      <c r="Y9" s="163"/>
      <c r="Z9" s="163"/>
      <c r="AA9" s="802"/>
      <c r="AB9" s="803"/>
      <c r="AC9" s="803"/>
      <c r="AD9" s="158"/>
      <c r="AE9" s="159"/>
      <c r="AF9" s="160"/>
      <c r="AG9" s="398"/>
      <c r="AH9" s="159"/>
      <c r="AI9" s="160"/>
      <c r="AJ9" s="398"/>
      <c r="AK9" s="398"/>
      <c r="AL9" s="398"/>
      <c r="AM9" s="397"/>
      <c r="AN9" s="159"/>
      <c r="AO9" s="160"/>
      <c r="AP9" s="794"/>
      <c r="AQ9" s="795"/>
      <c r="AR9" s="796"/>
      <c r="AS9" s="423"/>
      <c r="AT9" s="424"/>
      <c r="AU9" s="425"/>
      <c r="AV9" s="426"/>
      <c r="AW9" s="412"/>
    </row>
    <row r="10" spans="1:58" ht="36" customHeight="1" thickBot="1" x14ac:dyDescent="0.2">
      <c r="B10" s="150"/>
      <c r="C10" s="238"/>
      <c r="D10" s="238"/>
      <c r="E10" s="239"/>
      <c r="F10" s="240"/>
      <c r="G10" s="239"/>
      <c r="H10" s="239"/>
      <c r="I10" s="240"/>
      <c r="J10" s="239"/>
      <c r="K10" s="239"/>
      <c r="L10" s="239"/>
      <c r="M10" s="239"/>
      <c r="N10" s="239"/>
      <c r="O10" s="241"/>
      <c r="P10" s="239"/>
      <c r="Q10" s="239"/>
      <c r="R10" s="240"/>
      <c r="S10" s="239"/>
      <c r="T10" s="239"/>
      <c r="U10" s="239"/>
      <c r="V10" s="239"/>
      <c r="W10" s="242"/>
      <c r="X10" s="242"/>
      <c r="Y10" s="192"/>
      <c r="Z10" s="192"/>
      <c r="AA10" s="151"/>
      <c r="AB10" s="165"/>
      <c r="AC10" s="165"/>
      <c r="AD10" s="165"/>
      <c r="AE10" s="166"/>
      <c r="AF10" s="161"/>
      <c r="AG10" s="166"/>
      <c r="AH10" s="166"/>
      <c r="AI10" s="166"/>
      <c r="AJ10" s="166"/>
      <c r="AK10" s="166"/>
      <c r="AL10" s="161"/>
      <c r="AM10" s="166"/>
      <c r="AN10" s="166"/>
      <c r="AO10" s="161"/>
      <c r="AP10" s="166"/>
      <c r="AQ10" s="166"/>
      <c r="AR10" s="161"/>
      <c r="AS10" s="166"/>
      <c r="AT10" s="243"/>
      <c r="AU10" s="244"/>
      <c r="AV10" s="245"/>
      <c r="AW10" s="245"/>
    </row>
    <row r="11" spans="1:58" ht="36" customHeight="1" thickBot="1" x14ac:dyDescent="0.2">
      <c r="B11" s="764" t="s">
        <v>126</v>
      </c>
      <c r="C11" s="765"/>
      <c r="D11" s="766"/>
      <c r="E11" s="767" t="str">
        <f>B12</f>
        <v>SEISEKI B</v>
      </c>
      <c r="F11" s="768"/>
      <c r="G11" s="768"/>
      <c r="H11" s="769" t="str">
        <f>B13</f>
        <v>聖ヶ丘</v>
      </c>
      <c r="I11" s="768"/>
      <c r="J11" s="768"/>
      <c r="K11" s="770" t="str">
        <f>B14</f>
        <v>鶴牧B</v>
      </c>
      <c r="L11" s="771"/>
      <c r="M11" s="769"/>
      <c r="N11" s="770" t="str">
        <f>B15</f>
        <v>SEISEKI A</v>
      </c>
      <c r="O11" s="771"/>
      <c r="P11" s="769"/>
      <c r="Q11" s="773"/>
      <c r="R11" s="774"/>
      <c r="S11" s="775"/>
      <c r="T11" s="153" t="s">
        <v>4</v>
      </c>
      <c r="U11" s="11" t="s">
        <v>3</v>
      </c>
      <c r="V11" s="11" t="s">
        <v>2</v>
      </c>
      <c r="W11" s="39" t="s">
        <v>1</v>
      </c>
      <c r="X11" s="12" t="s">
        <v>0</v>
      </c>
      <c r="Y11" s="163"/>
      <c r="Z11" s="163"/>
      <c r="AA11" s="193"/>
      <c r="AB11" s="151"/>
      <c r="AC11" s="151"/>
      <c r="AD11" s="804" t="s">
        <v>485</v>
      </c>
      <c r="AE11" s="805"/>
      <c r="AF11" s="805"/>
      <c r="AG11" s="593" t="s">
        <v>481</v>
      </c>
      <c r="AH11" s="593" t="s">
        <v>482</v>
      </c>
      <c r="AI11" s="593" t="s">
        <v>483</v>
      </c>
      <c r="AJ11" s="593" t="s">
        <v>484</v>
      </c>
      <c r="AK11" s="594" t="s">
        <v>489</v>
      </c>
      <c r="AL11" s="166"/>
      <c r="AM11" s="166"/>
      <c r="AN11" s="161"/>
      <c r="AO11" s="166"/>
      <c r="AP11" s="166"/>
      <c r="AQ11" s="161"/>
      <c r="AR11" s="166"/>
      <c r="AS11" s="166"/>
      <c r="AT11" s="161"/>
      <c r="AU11" s="166"/>
      <c r="AV11" s="243"/>
      <c r="AW11" s="244"/>
    </row>
    <row r="12" spans="1:58" ht="36" customHeight="1" x14ac:dyDescent="0.15">
      <c r="B12" s="776" t="s">
        <v>178</v>
      </c>
      <c r="C12" s="777"/>
      <c r="D12" s="777"/>
      <c r="E12" s="778"/>
      <c r="F12" s="779"/>
      <c r="G12" s="780"/>
      <c r="H12" s="167">
        <v>0</v>
      </c>
      <c r="I12" s="457" t="s">
        <v>304</v>
      </c>
      <c r="J12" s="233">
        <v>1</v>
      </c>
      <c r="K12" s="167">
        <v>1</v>
      </c>
      <c r="L12" s="457" t="s">
        <v>299</v>
      </c>
      <c r="M12" s="168">
        <v>0</v>
      </c>
      <c r="N12" s="169">
        <v>1</v>
      </c>
      <c r="O12" s="457" t="s">
        <v>300</v>
      </c>
      <c r="P12" s="171">
        <v>3</v>
      </c>
      <c r="Q12" s="172"/>
      <c r="R12" s="154"/>
      <c r="S12" s="173"/>
      <c r="T12" s="355">
        <f>COUNTIF(E12:S12,"〇")*3+COUNTIF(E12:S12,"△")</f>
        <v>3</v>
      </c>
      <c r="U12" s="152">
        <f t="shared" ref="U12:U15" si="6">E12+H12+K12+N12+Q12</f>
        <v>2</v>
      </c>
      <c r="V12" s="353">
        <f t="shared" ref="V12:V15" si="7">G12+J12+M12+P12+S12</f>
        <v>4</v>
      </c>
      <c r="W12" s="354">
        <f>U12-V12</f>
        <v>-2</v>
      </c>
      <c r="X12" s="378">
        <v>3</v>
      </c>
      <c r="Y12" s="163"/>
      <c r="Z12" s="163"/>
      <c r="AA12" s="193"/>
      <c r="AB12" s="151"/>
      <c r="AC12" s="151"/>
      <c r="AD12" s="790" t="s">
        <v>490</v>
      </c>
      <c r="AE12" s="791"/>
      <c r="AF12" s="791"/>
      <c r="AG12" s="595">
        <v>3</v>
      </c>
      <c r="AH12" s="595">
        <v>2</v>
      </c>
      <c r="AI12" s="595">
        <v>5</v>
      </c>
      <c r="AJ12" s="595">
        <f>AH12-AI12</f>
        <v>-3</v>
      </c>
      <c r="AK12" s="597">
        <v>2</v>
      </c>
      <c r="AL12" s="166"/>
      <c r="AM12" s="166"/>
      <c r="AN12" s="161"/>
      <c r="AO12" s="166"/>
      <c r="AP12" s="166"/>
      <c r="AQ12" s="161"/>
      <c r="AR12" s="166"/>
      <c r="AS12" s="166"/>
      <c r="AT12" s="161"/>
      <c r="AU12" s="166"/>
      <c r="AV12" s="243"/>
      <c r="AW12" s="244"/>
    </row>
    <row r="13" spans="1:58" ht="36" customHeight="1" x14ac:dyDescent="0.15">
      <c r="B13" s="781" t="s">
        <v>202</v>
      </c>
      <c r="C13" s="782"/>
      <c r="D13" s="783"/>
      <c r="E13" s="190">
        <v>1</v>
      </c>
      <c r="F13" s="175" t="s">
        <v>308</v>
      </c>
      <c r="G13" s="191">
        <v>0</v>
      </c>
      <c r="H13" s="784"/>
      <c r="I13" s="785"/>
      <c r="J13" s="786"/>
      <c r="K13" s="178">
        <v>0</v>
      </c>
      <c r="L13" s="455" t="s">
        <v>300</v>
      </c>
      <c r="M13" s="176">
        <v>7</v>
      </c>
      <c r="N13" s="178">
        <v>0</v>
      </c>
      <c r="O13" s="455" t="s">
        <v>304</v>
      </c>
      <c r="P13" s="176">
        <v>5</v>
      </c>
      <c r="Q13" s="155"/>
      <c r="R13" s="156"/>
      <c r="S13" s="157"/>
      <c r="T13" s="356">
        <f t="shared" ref="T13:T15" si="8">COUNTIF(E13:S13,"〇")*3+COUNTIF(E13:S13,"△")</f>
        <v>3</v>
      </c>
      <c r="U13" s="357">
        <f t="shared" si="6"/>
        <v>1</v>
      </c>
      <c r="V13" s="358">
        <f t="shared" si="7"/>
        <v>12</v>
      </c>
      <c r="W13" s="359">
        <f t="shared" ref="W13:W15" si="9">U13-V13</f>
        <v>-11</v>
      </c>
      <c r="X13" s="379">
        <v>4</v>
      </c>
      <c r="Y13" s="163"/>
      <c r="Z13" s="163"/>
      <c r="AA13" s="193"/>
      <c r="AB13" s="151"/>
      <c r="AC13" s="151"/>
      <c r="AD13" s="790" t="s">
        <v>491</v>
      </c>
      <c r="AE13" s="791"/>
      <c r="AF13" s="791"/>
      <c r="AG13" s="595">
        <v>3</v>
      </c>
      <c r="AH13" s="595">
        <v>10</v>
      </c>
      <c r="AI13" s="595">
        <v>19</v>
      </c>
      <c r="AJ13" s="595">
        <f t="shared" ref="AJ13:AJ14" si="10">AH13-AI13</f>
        <v>-9</v>
      </c>
      <c r="AK13" s="597">
        <v>3</v>
      </c>
      <c r="AL13" s="166"/>
      <c r="AM13" s="166"/>
      <c r="AN13" s="161"/>
      <c r="AO13" s="166"/>
      <c r="AP13" s="166"/>
      <c r="AQ13" s="161"/>
      <c r="AR13" s="166"/>
      <c r="AS13" s="166"/>
      <c r="AT13" s="161"/>
      <c r="AU13" s="166"/>
      <c r="AV13" s="243"/>
      <c r="AW13" s="244"/>
    </row>
    <row r="14" spans="1:58" ht="36" customHeight="1" thickBot="1" x14ac:dyDescent="0.2">
      <c r="B14" s="781" t="s">
        <v>203</v>
      </c>
      <c r="C14" s="782"/>
      <c r="D14" s="783"/>
      <c r="E14" s="190">
        <v>0</v>
      </c>
      <c r="F14" s="175" t="s">
        <v>307</v>
      </c>
      <c r="G14" s="191">
        <v>1</v>
      </c>
      <c r="H14" s="237">
        <v>7</v>
      </c>
      <c r="I14" s="175" t="s">
        <v>299</v>
      </c>
      <c r="J14" s="191">
        <v>0</v>
      </c>
      <c r="K14" s="787"/>
      <c r="L14" s="788"/>
      <c r="M14" s="789"/>
      <c r="N14" s="178">
        <v>1</v>
      </c>
      <c r="O14" s="455" t="s">
        <v>309</v>
      </c>
      <c r="P14" s="176">
        <v>4</v>
      </c>
      <c r="Q14" s="155"/>
      <c r="R14" s="156"/>
      <c r="S14" s="157"/>
      <c r="T14" s="356">
        <f t="shared" si="8"/>
        <v>3</v>
      </c>
      <c r="U14" s="357">
        <f t="shared" si="6"/>
        <v>8</v>
      </c>
      <c r="V14" s="358">
        <f t="shared" si="7"/>
        <v>5</v>
      </c>
      <c r="W14" s="359">
        <f t="shared" si="9"/>
        <v>3</v>
      </c>
      <c r="X14" s="379">
        <v>2</v>
      </c>
      <c r="Y14" s="163"/>
      <c r="Z14" s="163"/>
      <c r="AA14" s="193"/>
      <c r="AB14" s="151"/>
      <c r="AC14" s="151"/>
      <c r="AD14" s="792" t="s">
        <v>492</v>
      </c>
      <c r="AE14" s="793"/>
      <c r="AF14" s="793"/>
      <c r="AG14" s="596">
        <v>3</v>
      </c>
      <c r="AH14" s="596">
        <v>2</v>
      </c>
      <c r="AI14" s="596">
        <v>4</v>
      </c>
      <c r="AJ14" s="596">
        <f t="shared" si="10"/>
        <v>-2</v>
      </c>
      <c r="AK14" s="598">
        <v>1</v>
      </c>
      <c r="AL14" s="166"/>
      <c r="AM14" s="166"/>
      <c r="AN14" s="161"/>
      <c r="AO14" s="166"/>
      <c r="AP14" s="166"/>
      <c r="AQ14" s="161"/>
      <c r="AR14" s="166"/>
      <c r="AS14" s="166"/>
      <c r="AT14" s="161"/>
      <c r="AU14" s="166"/>
      <c r="AV14" s="243"/>
      <c r="AW14" s="244"/>
    </row>
    <row r="15" spans="1:58" s="4" customFormat="1" ht="36" customHeight="1" x14ac:dyDescent="0.15">
      <c r="B15" s="781" t="s">
        <v>184</v>
      </c>
      <c r="C15" s="782"/>
      <c r="D15" s="782"/>
      <c r="E15" s="174">
        <v>3</v>
      </c>
      <c r="F15" s="175" t="s">
        <v>299</v>
      </c>
      <c r="G15" s="176">
        <v>1</v>
      </c>
      <c r="H15" s="177">
        <v>5</v>
      </c>
      <c r="I15" s="175" t="s">
        <v>310</v>
      </c>
      <c r="J15" s="176">
        <v>0</v>
      </c>
      <c r="K15" s="177">
        <v>4</v>
      </c>
      <c r="L15" s="177" t="s">
        <v>308</v>
      </c>
      <c r="M15" s="177">
        <v>1</v>
      </c>
      <c r="N15" s="784"/>
      <c r="O15" s="785"/>
      <c r="P15" s="786"/>
      <c r="Q15" s="155"/>
      <c r="R15" s="156"/>
      <c r="S15" s="157"/>
      <c r="T15" s="356">
        <f t="shared" si="8"/>
        <v>9</v>
      </c>
      <c r="U15" s="357">
        <f t="shared" si="6"/>
        <v>12</v>
      </c>
      <c r="V15" s="358">
        <f t="shared" si="7"/>
        <v>2</v>
      </c>
      <c r="W15" s="359">
        <f t="shared" si="9"/>
        <v>10</v>
      </c>
      <c r="X15" s="380">
        <v>1</v>
      </c>
      <c r="Y15" s="163"/>
      <c r="Z15" s="163"/>
      <c r="AA15" s="193"/>
      <c r="AB15" s="151"/>
      <c r="AC15" s="151"/>
      <c r="AD15" s="165"/>
      <c r="AE15" s="165"/>
      <c r="AF15" s="165"/>
      <c r="AG15" s="166"/>
      <c r="AH15" s="161"/>
      <c r="AI15" s="166"/>
      <c r="AJ15" s="166"/>
      <c r="AK15" s="166"/>
      <c r="AL15" s="166"/>
      <c r="AM15" s="166"/>
      <c r="AN15" s="161"/>
      <c r="AO15" s="166"/>
      <c r="AP15" s="166"/>
      <c r="AQ15" s="161"/>
      <c r="AR15" s="166"/>
      <c r="AS15" s="166"/>
      <c r="AT15" s="161"/>
      <c r="AU15" s="166"/>
      <c r="AV15" s="243"/>
      <c r="AW15" s="244"/>
    </row>
    <row r="16" spans="1:58" ht="36" customHeight="1" thickBot="1" x14ac:dyDescent="0.2">
      <c r="B16" s="802"/>
      <c r="C16" s="803"/>
      <c r="D16" s="803"/>
      <c r="E16" s="158"/>
      <c r="F16" s="159"/>
      <c r="G16" s="160"/>
      <c r="H16" s="398"/>
      <c r="I16" s="159"/>
      <c r="J16" s="160"/>
      <c r="K16" s="398"/>
      <c r="L16" s="398"/>
      <c r="M16" s="398"/>
      <c r="N16" s="397"/>
      <c r="O16" s="159"/>
      <c r="P16" s="160"/>
      <c r="Q16" s="794"/>
      <c r="R16" s="795"/>
      <c r="S16" s="796"/>
      <c r="T16" s="423"/>
      <c r="U16" s="424"/>
      <c r="V16" s="425"/>
      <c r="W16" s="426"/>
      <c r="X16" s="427"/>
      <c r="Y16" s="163"/>
      <c r="Z16" s="163"/>
      <c r="AA16" s="193"/>
      <c r="AB16" s="151"/>
      <c r="AC16" s="151"/>
      <c r="AD16" s="165"/>
      <c r="AE16" s="165"/>
      <c r="AF16" s="165"/>
      <c r="AG16" s="166"/>
      <c r="AH16" s="161"/>
      <c r="AI16" s="166"/>
      <c r="AJ16" s="166"/>
      <c r="AK16" s="166"/>
      <c r="AL16" s="166"/>
      <c r="AM16" s="166"/>
      <c r="AN16" s="161"/>
      <c r="AO16" s="166"/>
      <c r="AP16" s="166"/>
      <c r="AQ16" s="161"/>
      <c r="AR16" s="166"/>
      <c r="AS16" s="166"/>
      <c r="AT16" s="161"/>
      <c r="AU16" s="166"/>
      <c r="AV16" s="243"/>
      <c r="AW16" s="244"/>
    </row>
    <row r="17" spans="1:58" ht="36" customHeight="1" x14ac:dyDescent="0.15">
      <c r="B17" s="184"/>
      <c r="C17" s="185"/>
      <c r="D17" s="185"/>
      <c r="E17" s="186"/>
      <c r="F17" s="187"/>
      <c r="G17" s="186"/>
      <c r="H17" s="186"/>
      <c r="I17" s="187"/>
      <c r="J17" s="186"/>
      <c r="K17" s="186"/>
      <c r="L17" s="186"/>
      <c r="M17" s="186"/>
      <c r="N17" s="186"/>
      <c r="O17" s="188"/>
      <c r="P17" s="186"/>
      <c r="Q17" s="186"/>
      <c r="R17" s="187"/>
      <c r="S17" s="186"/>
      <c r="T17" s="186"/>
      <c r="U17" s="186"/>
      <c r="V17" s="186"/>
      <c r="W17" s="189"/>
      <c r="X17" s="189"/>
      <c r="Y17" s="192"/>
      <c r="Z17" s="192"/>
      <c r="AA17" s="193"/>
      <c r="AB17" s="151"/>
      <c r="AC17" s="151"/>
      <c r="AD17" s="165"/>
      <c r="AE17" s="165"/>
      <c r="AF17" s="165"/>
      <c r="AG17" s="166"/>
      <c r="AH17" s="161"/>
      <c r="AI17" s="166"/>
      <c r="AJ17" s="166"/>
      <c r="AK17" s="166"/>
      <c r="AL17" s="166"/>
      <c r="AM17" s="166"/>
      <c r="AN17" s="161"/>
      <c r="AO17" s="166"/>
      <c r="AP17" s="166"/>
      <c r="AQ17" s="161"/>
      <c r="AR17" s="166"/>
      <c r="AS17" s="166"/>
      <c r="AT17" s="161"/>
      <c r="AU17" s="166"/>
      <c r="AV17" s="243"/>
      <c r="AW17" s="244"/>
    </row>
    <row r="18" spans="1:58" ht="36" customHeight="1" x14ac:dyDescent="0.15">
      <c r="A18" s="203"/>
      <c r="B18" s="194"/>
      <c r="C18" s="194"/>
      <c r="D18" s="194"/>
      <c r="E18" s="195"/>
      <c r="F18" s="196"/>
      <c r="G18" s="195"/>
      <c r="H18" s="195"/>
      <c r="I18" s="196"/>
      <c r="J18" s="195"/>
      <c r="K18" s="195"/>
      <c r="L18" s="195"/>
      <c r="M18" s="195"/>
      <c r="N18" s="195"/>
      <c r="O18" s="196"/>
      <c r="P18" s="195"/>
      <c r="Q18" s="195"/>
      <c r="R18" s="196"/>
      <c r="S18" s="195"/>
      <c r="T18" s="197"/>
      <c r="U18" s="198"/>
      <c r="V18" s="197"/>
      <c r="W18" s="199"/>
      <c r="X18" s="200"/>
      <c r="Y18" s="201"/>
      <c r="Z18" s="201"/>
      <c r="AA18" s="202"/>
      <c r="AB18" s="203"/>
      <c r="AC18" s="203"/>
      <c r="AD18" s="817"/>
      <c r="AE18" s="817"/>
      <c r="AF18" s="817"/>
      <c r="AG18" s="807"/>
      <c r="AH18" s="807"/>
      <c r="AI18" s="807"/>
      <c r="AJ18" s="395"/>
      <c r="AK18" s="395"/>
      <c r="AL18" s="395"/>
      <c r="AM18" s="807"/>
      <c r="AN18" s="807"/>
      <c r="AO18" s="807"/>
      <c r="AP18" s="807"/>
      <c r="AQ18" s="807"/>
      <c r="AR18" s="807"/>
      <c r="AS18" s="807"/>
      <c r="AT18" s="807"/>
      <c r="AU18" s="807"/>
      <c r="AV18" s="808"/>
      <c r="AW18" s="808"/>
      <c r="AX18" s="203"/>
      <c r="AY18" s="203"/>
      <c r="AZ18" s="203"/>
      <c r="BA18" s="203"/>
      <c r="BB18" s="203"/>
      <c r="BC18" s="203"/>
      <c r="BD18" s="203"/>
      <c r="BE18" s="203"/>
      <c r="BF18" s="203"/>
    </row>
    <row r="20" spans="1:58" ht="18" thickBot="1" x14ac:dyDescent="0.2">
      <c r="G20" s="584" t="s">
        <v>23</v>
      </c>
      <c r="J20" s="30"/>
      <c r="K20"/>
      <c r="M20"/>
      <c r="O20" s="9"/>
      <c r="P20"/>
      <c r="T20"/>
      <c r="U20" s="9"/>
      <c r="V20"/>
      <c r="W20"/>
      <c r="X20" s="9"/>
      <c r="Y20" s="6"/>
      <c r="AG20"/>
      <c r="AJ20"/>
      <c r="AO20"/>
      <c r="AP20"/>
      <c r="AQ20" s="9"/>
      <c r="AR20"/>
      <c r="AS20"/>
      <c r="AT20" s="9"/>
      <c r="AU20"/>
      <c r="AV20" s="9"/>
      <c r="AW20" s="6"/>
    </row>
    <row r="21" spans="1:58" ht="18" thickTop="1" x14ac:dyDescent="0.15">
      <c r="E21"/>
      <c r="F21" s="9"/>
      <c r="G21" s="246"/>
      <c r="H21"/>
      <c r="I21" s="9"/>
      <c r="J21" s="246"/>
      <c r="K21" s="205"/>
      <c r="L21"/>
      <c r="N21"/>
      <c r="O21" s="9"/>
      <c r="P21"/>
      <c r="Q21"/>
      <c r="T21"/>
      <c r="V21" s="809" t="s">
        <v>614</v>
      </c>
      <c r="W21" s="810"/>
      <c r="X21" s="810"/>
      <c r="Y21" s="810"/>
      <c r="Z21" s="810"/>
      <c r="AA21" s="810"/>
      <c r="AB21" s="810"/>
      <c r="AC21" s="811"/>
      <c r="AE21" s="206"/>
      <c r="AF21" s="206"/>
      <c r="AG21" s="206"/>
      <c r="AH21" s="206"/>
      <c r="AI21" s="206"/>
      <c r="AJ21" s="206"/>
      <c r="AK21" s="32"/>
      <c r="AL21" s="32"/>
      <c r="AM21" s="32"/>
      <c r="AN21" s="32"/>
      <c r="AO21" s="32"/>
      <c r="AP21"/>
      <c r="AR21" s="32"/>
      <c r="AS21"/>
    </row>
    <row r="22" spans="1:58" ht="18" thickBot="1" x14ac:dyDescent="0.2">
      <c r="E22"/>
      <c r="F22" s="9"/>
      <c r="G22" s="32"/>
      <c r="H22"/>
      <c r="I22" s="9"/>
      <c r="J22" s="32"/>
      <c r="K22" s="32"/>
      <c r="L22" s="31"/>
      <c r="M22" s="31"/>
      <c r="N22" s="31"/>
      <c r="O22" s="31"/>
      <c r="P22" s="31"/>
      <c r="Q22" s="31"/>
      <c r="R22" s="31"/>
      <c r="S22" s="33"/>
      <c r="T22" s="33"/>
      <c r="V22" s="812"/>
      <c r="W22" s="813"/>
      <c r="X22" s="813"/>
      <c r="Y22" s="813"/>
      <c r="Z22" s="813"/>
      <c r="AA22" s="813"/>
      <c r="AB22" s="813"/>
      <c r="AC22" s="814"/>
      <c r="AD22" s="32"/>
      <c r="AE22" s="32"/>
      <c r="AF22" s="32"/>
      <c r="AG22" s="32"/>
      <c r="AH22" s="32"/>
      <c r="AI22" s="33"/>
      <c r="AJ22" s="33"/>
      <c r="AK22" s="33"/>
      <c r="AL22" s="33"/>
      <c r="AM22" s="33"/>
      <c r="AN22" s="33"/>
      <c r="AP22"/>
      <c r="AS22"/>
    </row>
    <row r="23" spans="1:58" ht="18" thickTop="1" x14ac:dyDescent="0.15">
      <c r="E23"/>
      <c r="F23" s="9"/>
      <c r="H23"/>
      <c r="I23" s="9"/>
      <c r="K23"/>
      <c r="L23" s="31"/>
      <c r="M23" s="31"/>
      <c r="N23" s="31"/>
      <c r="O23" s="31"/>
      <c r="P23" s="31"/>
      <c r="Q23" s="31"/>
      <c r="R23" s="33"/>
      <c r="S23" s="33"/>
      <c r="T23" s="206"/>
      <c r="U23" s="206"/>
      <c r="W23" s="33"/>
      <c r="X23" s="33"/>
      <c r="Y23" s="33"/>
      <c r="Z23" s="696"/>
      <c r="AA23" s="410"/>
      <c r="AB23" s="410"/>
      <c r="AC23" s="411"/>
      <c r="AD23" s="741"/>
      <c r="AE23" s="741"/>
      <c r="AF23" s="741"/>
      <c r="AG23" s="741"/>
      <c r="AH23" s="741"/>
      <c r="AI23" s="36"/>
      <c r="AJ23" s="36"/>
      <c r="AK23" s="36"/>
      <c r="AL23" s="207" t="s">
        <v>22</v>
      </c>
      <c r="AM23" s="36"/>
      <c r="AN23" s="208"/>
      <c r="AO23"/>
      <c r="AP23"/>
      <c r="AR23"/>
      <c r="AS23"/>
    </row>
    <row r="24" spans="1:58" ht="18" thickBot="1" x14ac:dyDescent="0.2">
      <c r="E24"/>
      <c r="F24" s="9"/>
      <c r="H24"/>
      <c r="I24" s="9"/>
      <c r="K24"/>
      <c r="L24" s="35"/>
      <c r="M24" s="35"/>
      <c r="N24" s="35"/>
      <c r="O24" s="36"/>
      <c r="P24" s="121" t="s">
        <v>22</v>
      </c>
      <c r="Q24" s="214"/>
      <c r="R24" s="215"/>
      <c r="S24" s="215"/>
      <c r="T24" s="215"/>
      <c r="U24" s="215"/>
      <c r="V24" s="390"/>
      <c r="W24" s="215"/>
      <c r="X24" s="215"/>
      <c r="Y24" s="391"/>
      <c r="Z24" s="963"/>
      <c r="AA24" s="964"/>
      <c r="AB24" s="619"/>
      <c r="AC24" s="619"/>
      <c r="AD24" s="619"/>
      <c r="AE24" s="619"/>
      <c r="AF24" s="619"/>
      <c r="AG24" s="619"/>
      <c r="AH24" s="647"/>
      <c r="AI24" s="36"/>
      <c r="AJ24" s="36"/>
      <c r="AK24" s="36"/>
      <c r="AL24" s="396"/>
      <c r="AM24" s="396"/>
      <c r="AN24" s="396"/>
      <c r="AO24" s="34"/>
      <c r="AP24"/>
      <c r="AR24" s="34"/>
      <c r="AS24"/>
    </row>
    <row r="25" spans="1:58" ht="17.25" customHeight="1" x14ac:dyDescent="0.15">
      <c r="E25"/>
      <c r="F25" s="9"/>
      <c r="G25" s="34"/>
      <c r="H25"/>
      <c r="I25" s="9"/>
      <c r="J25" s="34"/>
      <c r="K25" s="34"/>
      <c r="L25" s="31"/>
      <c r="M25" s="406"/>
      <c r="N25" s="406"/>
      <c r="O25" s="388"/>
      <c r="P25" s="338">
        <v>0</v>
      </c>
      <c r="Q25" s="959"/>
      <c r="R25" s="145"/>
      <c r="S25" s="145"/>
      <c r="T25" s="145"/>
      <c r="U25" s="145"/>
      <c r="V25" s="145"/>
      <c r="W25" s="145"/>
      <c r="X25" s="145"/>
      <c r="Y25" s="840">
        <v>48</v>
      </c>
      <c r="Z25" s="838"/>
      <c r="AA25" s="388"/>
      <c r="AB25" s="338"/>
      <c r="AC25" s="338"/>
      <c r="AD25" s="338"/>
      <c r="AE25" s="338"/>
      <c r="AF25" s="338"/>
      <c r="AG25" s="338"/>
      <c r="AH25" s="338"/>
      <c r="AI25" s="616">
        <v>1</v>
      </c>
      <c r="AJ25" s="338"/>
      <c r="AK25" s="338"/>
      <c r="AL25" s="388"/>
      <c r="AM25"/>
      <c r="AO25"/>
      <c r="AP25"/>
      <c r="AR25"/>
      <c r="AS25"/>
    </row>
    <row r="26" spans="1:58" ht="17.25" customHeight="1" x14ac:dyDescent="0.15">
      <c r="E26"/>
      <c r="F26" s="9"/>
      <c r="H26"/>
      <c r="I26" s="9"/>
      <c r="K26"/>
      <c r="L26" s="31"/>
      <c r="M26" s="406"/>
      <c r="N26" s="406"/>
      <c r="O26" s="338"/>
      <c r="P26" s="338"/>
      <c r="Q26" s="616"/>
      <c r="R26" s="338"/>
      <c r="S26" s="338"/>
      <c r="T26" s="338"/>
      <c r="V26" s="400" t="s">
        <v>22</v>
      </c>
      <c r="W26" s="400"/>
      <c r="X26" s="806" t="s">
        <v>615</v>
      </c>
      <c r="Y26" s="806"/>
      <c r="Z26" s="806"/>
      <c r="AA26" s="806"/>
      <c r="AB26" s="400"/>
      <c r="AC26" s="400"/>
      <c r="AE26" s="396"/>
      <c r="AF26" s="396"/>
      <c r="AG26" s="396"/>
      <c r="AH26" s="338"/>
      <c r="AI26" s="616"/>
      <c r="AJ26" s="741"/>
      <c r="AK26" s="741"/>
      <c r="AL26" s="741"/>
      <c r="AM26"/>
      <c r="AO26"/>
      <c r="AP26"/>
      <c r="AR26"/>
      <c r="AS26"/>
    </row>
    <row r="27" spans="1:58" ht="17.25" customHeight="1" x14ac:dyDescent="0.15">
      <c r="E27"/>
      <c r="F27" s="9"/>
      <c r="H27"/>
      <c r="I27" s="9"/>
      <c r="K27"/>
      <c r="L27" s="35"/>
      <c r="M27" s="407"/>
      <c r="N27" s="407"/>
      <c r="O27" s="339"/>
      <c r="P27" s="340"/>
      <c r="Q27" s="617"/>
      <c r="R27" s="415"/>
      <c r="S27" s="741"/>
      <c r="T27" s="741"/>
      <c r="U27" s="339"/>
      <c r="V27" s="339"/>
      <c r="W27" s="416"/>
      <c r="X27" s="416"/>
      <c r="Y27" s="730"/>
      <c r="Z27" s="981"/>
      <c r="AA27" s="212"/>
      <c r="AB27" s="36"/>
      <c r="AC27" s="36"/>
      <c r="AD27" s="36"/>
      <c r="AE27" s="36"/>
      <c r="AF27" s="36"/>
      <c r="AG27" s="217"/>
      <c r="AH27" s="339"/>
      <c r="AI27" s="617"/>
      <c r="AJ27" s="338"/>
      <c r="AK27" s="338"/>
      <c r="AL27" s="338"/>
      <c r="AM27" s="34"/>
      <c r="AO27"/>
      <c r="AP27"/>
      <c r="AR27"/>
      <c r="AS27"/>
      <c r="BC27" s="818"/>
      <c r="BD27" s="819"/>
    </row>
    <row r="28" spans="1:58" ht="17.25" customHeight="1" x14ac:dyDescent="0.15">
      <c r="E28"/>
      <c r="F28" s="9"/>
      <c r="G28" s="34"/>
      <c r="H28"/>
      <c r="I28" s="9"/>
      <c r="J28" s="34"/>
      <c r="K28" s="34"/>
      <c r="L28" s="31"/>
      <c r="M28" s="406"/>
      <c r="N28" s="406"/>
      <c r="O28" s="338"/>
      <c r="P28" s="338"/>
      <c r="Q28" s="616">
        <v>3</v>
      </c>
      <c r="R28" s="731"/>
      <c r="S28" s="732"/>
      <c r="T28" s="732"/>
      <c r="U28" s="732"/>
      <c r="V28" s="979" t="s">
        <v>22</v>
      </c>
      <c r="W28" s="979"/>
      <c r="X28" s="979"/>
      <c r="Y28" s="838">
        <v>47</v>
      </c>
      <c r="Z28" s="852"/>
      <c r="AA28" s="45"/>
      <c r="AB28" s="44"/>
      <c r="AC28" s="44"/>
      <c r="AD28" s="44"/>
      <c r="AE28" s="44"/>
      <c r="AF28" s="44"/>
      <c r="AG28" s="46"/>
      <c r="AH28" s="338">
        <v>1</v>
      </c>
      <c r="AI28" s="616"/>
      <c r="AJ28" s="338"/>
      <c r="AK28" s="338"/>
      <c r="AL28" s="388"/>
      <c r="AM28"/>
      <c r="AO28"/>
      <c r="AP28"/>
      <c r="AR28"/>
      <c r="AS28"/>
    </row>
    <row r="29" spans="1:58" ht="17.25" customHeight="1" thickBot="1" x14ac:dyDescent="0.2">
      <c r="E29"/>
      <c r="F29" s="9"/>
      <c r="H29"/>
      <c r="I29" s="9"/>
      <c r="K29"/>
      <c r="L29" s="121" t="s">
        <v>22</v>
      </c>
      <c r="M29" s="975"/>
      <c r="N29" s="976"/>
      <c r="O29" s="977"/>
      <c r="P29" s="978"/>
      <c r="Q29" s="618"/>
      <c r="R29" s="980"/>
      <c r="S29" s="619"/>
      <c r="T29" s="615"/>
      <c r="U29" s="417" t="s">
        <v>22</v>
      </c>
      <c r="V29" s="418"/>
      <c r="W29" s="418"/>
      <c r="X29" s="418"/>
      <c r="Y29" s="418"/>
      <c r="Z29" s="418"/>
      <c r="AA29" s="215"/>
      <c r="AB29" s="215"/>
      <c r="AC29" s="215"/>
      <c r="AD29" s="121" t="s">
        <v>22</v>
      </c>
      <c r="AE29" s="387"/>
      <c r="AF29" s="217"/>
      <c r="AG29" s="389"/>
      <c r="AH29" s="392"/>
      <c r="AI29" s="618"/>
      <c r="AJ29" s="619"/>
      <c r="AK29" s="619"/>
      <c r="AL29" s="960"/>
      <c r="AM29"/>
      <c r="AO29"/>
      <c r="AP29"/>
      <c r="AR29"/>
      <c r="AS29"/>
    </row>
    <row r="30" spans="1:58" ht="17.25" customHeight="1" x14ac:dyDescent="0.15">
      <c r="E30"/>
      <c r="F30" s="9"/>
      <c r="G30" s="41"/>
      <c r="H30"/>
      <c r="I30" s="9"/>
      <c r="J30" s="41"/>
      <c r="K30" s="42"/>
      <c r="L30" s="740">
        <v>0</v>
      </c>
      <c r="M30" s="612"/>
      <c r="N30" s="342"/>
      <c r="O30" s="342"/>
      <c r="P30" s="838">
        <v>45</v>
      </c>
      <c r="Q30" s="838"/>
      <c r="R30" s="740"/>
      <c r="S30" s="332"/>
      <c r="T30" s="628"/>
      <c r="U30" s="624">
        <v>4</v>
      </c>
      <c r="V30" s="394"/>
      <c r="W30" s="40"/>
      <c r="X30" s="40"/>
      <c r="Y30" s="218"/>
      <c r="Z30" s="218"/>
      <c r="AA30" s="218"/>
      <c r="AB30" s="41"/>
      <c r="AC30" s="42"/>
      <c r="AD30" s="961">
        <v>2</v>
      </c>
      <c r="AE30" s="614"/>
      <c r="AF30" s="149"/>
      <c r="AG30" s="149"/>
      <c r="AH30" s="839">
        <v>46</v>
      </c>
      <c r="AI30" s="838"/>
      <c r="AJ30" s="399"/>
      <c r="AK30" s="332"/>
      <c r="AL30" s="628"/>
      <c r="AM30" s="624">
        <v>2</v>
      </c>
      <c r="AN30" s="394"/>
      <c r="AO30" s="40"/>
      <c r="AP30" s="218"/>
      <c r="AR30" s="40"/>
      <c r="AS30" s="218"/>
    </row>
    <row r="31" spans="1:58" ht="17.25" customHeight="1" thickBot="1" x14ac:dyDescent="0.2">
      <c r="E31"/>
      <c r="F31" s="9"/>
      <c r="G31" s="121" t="s">
        <v>22</v>
      </c>
      <c r="H31"/>
      <c r="I31" s="9"/>
      <c r="J31" s="121" t="s">
        <v>22</v>
      </c>
      <c r="K31" s="335"/>
      <c r="L31" s="393"/>
      <c r="M31" s="613"/>
      <c r="N31" s="615"/>
      <c r="O31" s="207"/>
      <c r="P31" s="219"/>
      <c r="Q31" s="214"/>
      <c r="R31" s="121"/>
      <c r="S31" s="335"/>
      <c r="T31" s="633"/>
      <c r="U31" s="613"/>
      <c r="V31" s="615"/>
      <c r="W31" s="207" t="s">
        <v>22</v>
      </c>
      <c r="X31" s="219"/>
      <c r="Y31" s="214"/>
      <c r="Z31" s="214"/>
      <c r="AA31" s="214"/>
      <c r="AB31" s="121" t="s">
        <v>22</v>
      </c>
      <c r="AC31" s="219"/>
      <c r="AD31" s="219"/>
      <c r="AE31" s="613"/>
      <c r="AF31" s="615"/>
      <c r="AG31" s="207"/>
      <c r="AH31" s="962" t="s">
        <v>613</v>
      </c>
      <c r="AI31" s="962"/>
      <c r="AJ31" s="121"/>
      <c r="AK31" s="335"/>
      <c r="AL31" s="634"/>
      <c r="AM31" s="613"/>
      <c r="AN31" s="615"/>
      <c r="AO31" s="207"/>
      <c r="AP31" s="214"/>
      <c r="AR31" s="207" t="s">
        <v>22</v>
      </c>
      <c r="AS31" s="214"/>
    </row>
    <row r="32" spans="1:58" ht="17.25" customHeight="1" x14ac:dyDescent="0.15">
      <c r="E32"/>
      <c r="F32" s="9"/>
      <c r="G32" s="218"/>
      <c r="H32"/>
      <c r="I32" s="9"/>
      <c r="J32" s="399">
        <v>0</v>
      </c>
      <c r="K32" s="141"/>
      <c r="L32" s="838">
        <v>41</v>
      </c>
      <c r="M32" s="838"/>
      <c r="N32" s="332"/>
      <c r="O32" s="612">
        <v>0</v>
      </c>
      <c r="P32" s="624"/>
      <c r="Q32" s="332"/>
      <c r="R32" s="624">
        <v>1</v>
      </c>
      <c r="S32" s="141"/>
      <c r="T32" s="839">
        <v>42</v>
      </c>
      <c r="U32" s="838"/>
      <c r="V32" s="632"/>
      <c r="W32" s="624">
        <v>3</v>
      </c>
      <c r="X32" s="399"/>
      <c r="Y32" s="399"/>
      <c r="Z32" s="399"/>
      <c r="AA32" s="399"/>
      <c r="AB32" s="399">
        <v>0</v>
      </c>
      <c r="AC32" s="141"/>
      <c r="AD32" s="839">
        <v>43</v>
      </c>
      <c r="AE32" s="838"/>
      <c r="AF32" s="332"/>
      <c r="AG32" s="612">
        <v>2</v>
      </c>
      <c r="AH32" s="624"/>
      <c r="AI32" s="332"/>
      <c r="AJ32" s="625">
        <v>1</v>
      </c>
      <c r="AK32" s="141"/>
      <c r="AL32" s="838">
        <v>44</v>
      </c>
      <c r="AM32" s="838"/>
      <c r="AN32" s="610"/>
      <c r="AO32" s="625">
        <v>10</v>
      </c>
      <c r="AP32" s="218"/>
      <c r="AR32" s="218"/>
      <c r="AS32" s="218"/>
    </row>
    <row r="33" spans="5:45" ht="17.25" customHeight="1" x14ac:dyDescent="0.15">
      <c r="E33"/>
      <c r="F33" s="9"/>
      <c r="G33" s="223"/>
      <c r="H33"/>
      <c r="I33" s="9"/>
      <c r="J33" s="226"/>
      <c r="K33" s="224"/>
      <c r="L33" s="851" t="s">
        <v>534</v>
      </c>
      <c r="M33" s="851"/>
      <c r="N33" s="334"/>
      <c r="O33" s="629"/>
      <c r="P33" s="333"/>
      <c r="Q33" s="414"/>
      <c r="R33" s="226"/>
      <c r="S33" s="224"/>
      <c r="T33" s="333"/>
      <c r="U33" s="333"/>
      <c r="V33" s="611"/>
      <c r="W33" s="226"/>
      <c r="X33" s="333"/>
      <c r="Y33" s="333"/>
      <c r="Z33" s="333"/>
      <c r="AA33" s="333"/>
      <c r="AB33" s="226"/>
      <c r="AC33" s="224"/>
      <c r="AD33" s="333"/>
      <c r="AE33" s="333"/>
      <c r="AF33" s="334"/>
      <c r="AG33" s="605"/>
      <c r="AH33" s="333"/>
      <c r="AI33" s="414"/>
      <c r="AJ33" s="226"/>
      <c r="AK33" s="224"/>
      <c r="AL33" s="223"/>
      <c r="AM33" s="223"/>
      <c r="AN33" s="611"/>
      <c r="AO33" s="226"/>
      <c r="AP33" s="223"/>
      <c r="AR33" s="223"/>
      <c r="AS33" s="223"/>
    </row>
    <row r="34" spans="5:45" ht="17.25" customHeight="1" x14ac:dyDescent="0.15">
      <c r="E34"/>
      <c r="F34" s="9"/>
      <c r="G34"/>
      <c r="H34"/>
      <c r="I34" s="9"/>
      <c r="J34" s="828" t="s">
        <v>112</v>
      </c>
      <c r="K34" s="829"/>
      <c r="L34" s="228"/>
      <c r="M34" s="228"/>
      <c r="N34" s="828" t="s">
        <v>115</v>
      </c>
      <c r="O34" s="829"/>
      <c r="P34" s="228"/>
      <c r="Q34" s="228"/>
      <c r="R34" s="828" t="s">
        <v>19</v>
      </c>
      <c r="S34" s="829"/>
      <c r="T34" s="228"/>
      <c r="U34" s="228"/>
      <c r="V34" s="828" t="s">
        <v>113</v>
      </c>
      <c r="W34" s="829"/>
      <c r="X34" s="228"/>
      <c r="Y34" s="228"/>
      <c r="Z34" s="228"/>
      <c r="AA34" s="228"/>
      <c r="AB34" s="828" t="s">
        <v>21</v>
      </c>
      <c r="AC34" s="829"/>
      <c r="AD34" s="228"/>
      <c r="AE34" s="228"/>
      <c r="AF34" s="828" t="s">
        <v>114</v>
      </c>
      <c r="AG34" s="829"/>
      <c r="AH34" s="228"/>
      <c r="AI34" s="228"/>
      <c r="AJ34" s="828" t="s">
        <v>116</v>
      </c>
      <c r="AK34" s="829"/>
      <c r="AL34" s="228"/>
      <c r="AM34" s="228"/>
      <c r="AN34" s="828" t="s">
        <v>20</v>
      </c>
      <c r="AO34" s="829"/>
      <c r="AP34" s="228"/>
      <c r="AR34"/>
      <c r="AS34" s="228"/>
    </row>
    <row r="35" spans="5:45" customFormat="1" ht="17.25" customHeight="1" x14ac:dyDescent="0.15">
      <c r="F35" s="9"/>
      <c r="I35" s="9"/>
      <c r="J35" s="822" t="s">
        <v>474</v>
      </c>
      <c r="K35" s="823"/>
      <c r="L35" s="229"/>
      <c r="M35" s="230"/>
      <c r="N35" s="822" t="s">
        <v>197</v>
      </c>
      <c r="O35" s="823"/>
      <c r="P35" s="229"/>
      <c r="Q35" s="230"/>
      <c r="R35" s="822" t="s">
        <v>477</v>
      </c>
      <c r="S35" s="823"/>
      <c r="T35" s="229"/>
      <c r="U35" s="230"/>
      <c r="V35" s="822" t="s">
        <v>479</v>
      </c>
      <c r="W35" s="823"/>
      <c r="X35" s="231"/>
      <c r="Y35" s="230"/>
      <c r="Z35" s="230"/>
      <c r="AA35" s="230"/>
      <c r="AB35" s="822" t="s">
        <v>475</v>
      </c>
      <c r="AC35" s="823"/>
      <c r="AD35" s="229"/>
      <c r="AE35" s="230"/>
      <c r="AF35" s="822" t="s">
        <v>480</v>
      </c>
      <c r="AG35" s="823"/>
      <c r="AH35" s="229"/>
      <c r="AI35" s="230"/>
      <c r="AJ35" s="822" t="s">
        <v>493</v>
      </c>
      <c r="AK35" s="823"/>
      <c r="AL35" s="229"/>
      <c r="AM35" s="230"/>
      <c r="AN35" s="822" t="s">
        <v>476</v>
      </c>
      <c r="AO35" s="823"/>
      <c r="AP35" s="230"/>
      <c r="AS35" s="230"/>
    </row>
    <row r="36" spans="5:45" ht="19.5" customHeight="1" x14ac:dyDescent="0.15">
      <c r="E36"/>
      <c r="F36" s="9"/>
      <c r="G36"/>
      <c r="H36"/>
      <c r="I36" s="9"/>
      <c r="J36" s="824"/>
      <c r="K36" s="825"/>
      <c r="L36" s="229"/>
      <c r="M36" s="230"/>
      <c r="N36" s="824"/>
      <c r="O36" s="825"/>
      <c r="P36" s="229"/>
      <c r="Q36" s="230"/>
      <c r="R36" s="824"/>
      <c r="S36" s="825"/>
      <c r="T36" s="229"/>
      <c r="U36" s="230"/>
      <c r="V36" s="824"/>
      <c r="W36" s="825"/>
      <c r="X36" s="231"/>
      <c r="Y36" s="230"/>
      <c r="Z36" s="230"/>
      <c r="AA36" s="230"/>
      <c r="AB36" s="824"/>
      <c r="AC36" s="825"/>
      <c r="AD36" s="229"/>
      <c r="AE36" s="230"/>
      <c r="AF36" s="824"/>
      <c r="AG36" s="825"/>
      <c r="AH36" s="229"/>
      <c r="AI36" s="230"/>
      <c r="AJ36" s="824"/>
      <c r="AK36" s="825"/>
      <c r="AL36" s="229"/>
      <c r="AM36" s="230"/>
      <c r="AN36" s="824"/>
      <c r="AO36" s="825"/>
      <c r="AP36" s="230"/>
      <c r="AR36"/>
      <c r="AS36" s="230"/>
    </row>
    <row r="37" spans="5:45" ht="19.5" customHeight="1" x14ac:dyDescent="0.15">
      <c r="E37"/>
      <c r="F37" s="9"/>
      <c r="G37"/>
      <c r="H37"/>
      <c r="I37" s="9"/>
      <c r="J37" s="824"/>
      <c r="K37" s="825"/>
      <c r="L37" s="229"/>
      <c r="M37" s="230"/>
      <c r="N37" s="824"/>
      <c r="O37" s="825"/>
      <c r="P37" s="229"/>
      <c r="Q37" s="230"/>
      <c r="R37" s="824"/>
      <c r="S37" s="825"/>
      <c r="T37" s="229"/>
      <c r="U37" s="230"/>
      <c r="V37" s="824"/>
      <c r="W37" s="825"/>
      <c r="X37" s="231"/>
      <c r="Y37" s="230"/>
      <c r="Z37" s="230"/>
      <c r="AA37" s="230"/>
      <c r="AB37" s="824"/>
      <c r="AC37" s="825"/>
      <c r="AD37" s="229"/>
      <c r="AE37" s="230"/>
      <c r="AF37" s="824"/>
      <c r="AG37" s="825"/>
      <c r="AH37" s="229"/>
      <c r="AI37" s="230"/>
      <c r="AJ37" s="824"/>
      <c r="AK37" s="825"/>
      <c r="AL37" s="229"/>
      <c r="AM37" s="230"/>
      <c r="AN37" s="824"/>
      <c r="AO37" s="825"/>
      <c r="AP37" s="230"/>
      <c r="AR37"/>
      <c r="AS37" s="230"/>
    </row>
    <row r="38" spans="5:45" ht="19.5" customHeight="1" x14ac:dyDescent="0.15">
      <c r="E38"/>
      <c r="F38" s="9"/>
      <c r="G38"/>
      <c r="H38"/>
      <c r="I38" s="9"/>
      <c r="J38" s="824"/>
      <c r="K38" s="825"/>
      <c r="L38" s="229"/>
      <c r="M38" s="230"/>
      <c r="N38" s="824"/>
      <c r="O38" s="825"/>
      <c r="P38" s="229"/>
      <c r="Q38" s="230"/>
      <c r="R38" s="824"/>
      <c r="S38" s="825"/>
      <c r="T38" s="229"/>
      <c r="U38" s="230"/>
      <c r="V38" s="824"/>
      <c r="W38" s="825"/>
      <c r="X38" s="231"/>
      <c r="Y38" s="230"/>
      <c r="Z38" s="230"/>
      <c r="AA38" s="230"/>
      <c r="AB38" s="824"/>
      <c r="AC38" s="825"/>
      <c r="AD38" s="229"/>
      <c r="AE38" s="230"/>
      <c r="AF38" s="824"/>
      <c r="AG38" s="825"/>
      <c r="AH38" s="229"/>
      <c r="AI38" s="230"/>
      <c r="AJ38" s="824"/>
      <c r="AK38" s="825"/>
      <c r="AL38" s="229"/>
      <c r="AM38" s="230"/>
      <c r="AN38" s="824"/>
      <c r="AO38" s="825"/>
      <c r="AP38" s="230"/>
      <c r="AR38"/>
      <c r="AS38" s="230"/>
    </row>
    <row r="39" spans="5:45" ht="19.5" customHeight="1" x14ac:dyDescent="0.15">
      <c r="E39"/>
      <c r="F39" s="9"/>
      <c r="G39"/>
      <c r="H39"/>
      <c r="I39" s="9"/>
      <c r="J39" s="824"/>
      <c r="K39" s="825"/>
      <c r="L39" s="229"/>
      <c r="M39" s="230"/>
      <c r="N39" s="824"/>
      <c r="O39" s="825"/>
      <c r="P39" s="229"/>
      <c r="Q39" s="230"/>
      <c r="R39" s="824"/>
      <c r="S39" s="825"/>
      <c r="T39" s="229"/>
      <c r="U39" s="230"/>
      <c r="V39" s="824"/>
      <c r="W39" s="825"/>
      <c r="X39" s="231"/>
      <c r="Y39" s="230"/>
      <c r="Z39" s="230"/>
      <c r="AA39" s="230"/>
      <c r="AB39" s="824"/>
      <c r="AC39" s="825"/>
      <c r="AD39" s="229"/>
      <c r="AE39" s="230"/>
      <c r="AF39" s="824"/>
      <c r="AG39" s="825"/>
      <c r="AH39" s="229"/>
      <c r="AI39" s="230"/>
      <c r="AJ39" s="824"/>
      <c r="AK39" s="825"/>
      <c r="AL39" s="229"/>
      <c r="AM39" s="230"/>
      <c r="AN39" s="824"/>
      <c r="AO39" s="825"/>
      <c r="AP39" s="230"/>
      <c r="AR39"/>
      <c r="AS39" s="230"/>
    </row>
    <row r="40" spans="5:45" ht="19.5" customHeight="1" x14ac:dyDescent="0.15">
      <c r="E40"/>
      <c r="F40" s="9"/>
      <c r="G40"/>
      <c r="H40"/>
      <c r="I40" s="9"/>
      <c r="J40" s="824"/>
      <c r="K40" s="825"/>
      <c r="L40" s="229"/>
      <c r="M40" s="230"/>
      <c r="N40" s="824"/>
      <c r="O40" s="825"/>
      <c r="P40" s="229"/>
      <c r="Q40" s="230"/>
      <c r="R40" s="824"/>
      <c r="S40" s="825"/>
      <c r="T40" s="229"/>
      <c r="U40" s="230"/>
      <c r="V40" s="824"/>
      <c r="W40" s="825"/>
      <c r="X40" s="231"/>
      <c r="Y40" s="230"/>
      <c r="Z40" s="230"/>
      <c r="AA40" s="230"/>
      <c r="AB40" s="824"/>
      <c r="AC40" s="825"/>
      <c r="AD40" s="229"/>
      <c r="AE40" s="230"/>
      <c r="AF40" s="824"/>
      <c r="AG40" s="825"/>
      <c r="AH40" s="229"/>
      <c r="AI40" s="230"/>
      <c r="AJ40" s="824"/>
      <c r="AK40" s="825"/>
      <c r="AL40" s="229"/>
      <c r="AM40" s="230"/>
      <c r="AN40" s="824"/>
      <c r="AO40" s="825"/>
      <c r="AP40" s="230"/>
      <c r="AR40"/>
      <c r="AS40" s="230"/>
    </row>
    <row r="41" spans="5:45" ht="19.5" customHeight="1" x14ac:dyDescent="0.15">
      <c r="E41"/>
      <c r="F41" s="9"/>
      <c r="G41"/>
      <c r="H41"/>
      <c r="I41" s="9"/>
      <c r="J41" s="824"/>
      <c r="K41" s="825"/>
      <c r="L41" s="229"/>
      <c r="M41" s="230"/>
      <c r="N41" s="824"/>
      <c r="O41" s="825"/>
      <c r="P41" s="229"/>
      <c r="Q41" s="230"/>
      <c r="R41" s="824"/>
      <c r="S41" s="825"/>
      <c r="T41" s="229"/>
      <c r="U41" s="230"/>
      <c r="V41" s="824"/>
      <c r="W41" s="825"/>
      <c r="X41" s="231"/>
      <c r="Y41" s="230"/>
      <c r="Z41" s="230"/>
      <c r="AA41" s="230"/>
      <c r="AB41" s="824"/>
      <c r="AC41" s="825"/>
      <c r="AD41" s="229"/>
      <c r="AE41" s="230"/>
      <c r="AF41" s="824"/>
      <c r="AG41" s="825"/>
      <c r="AH41" s="229"/>
      <c r="AI41" s="230"/>
      <c r="AJ41" s="824"/>
      <c r="AK41" s="825"/>
      <c r="AL41" s="229"/>
      <c r="AM41" s="230"/>
      <c r="AN41" s="824"/>
      <c r="AO41" s="825"/>
      <c r="AP41" s="230"/>
      <c r="AR41"/>
      <c r="AS41" s="230"/>
    </row>
    <row r="42" spans="5:45" ht="19.5" customHeight="1" x14ac:dyDescent="0.15">
      <c r="E42"/>
      <c r="F42" s="9"/>
      <c r="G42"/>
      <c r="H42"/>
      <c r="I42" s="9"/>
      <c r="J42" s="824"/>
      <c r="K42" s="825"/>
      <c r="L42" s="229"/>
      <c r="M42" s="230"/>
      <c r="N42" s="824"/>
      <c r="O42" s="825"/>
      <c r="P42" s="229"/>
      <c r="Q42" s="230"/>
      <c r="R42" s="824"/>
      <c r="S42" s="825"/>
      <c r="T42" s="229"/>
      <c r="U42" s="230"/>
      <c r="V42" s="824"/>
      <c r="W42" s="825"/>
      <c r="X42" s="231"/>
      <c r="Y42" s="230"/>
      <c r="Z42" s="230"/>
      <c r="AA42" s="230"/>
      <c r="AB42" s="824"/>
      <c r="AC42" s="825"/>
      <c r="AD42" s="229"/>
      <c r="AE42" s="230"/>
      <c r="AF42" s="824"/>
      <c r="AG42" s="825"/>
      <c r="AH42" s="229"/>
      <c r="AI42" s="230"/>
      <c r="AJ42" s="824"/>
      <c r="AK42" s="825"/>
      <c r="AL42" s="229"/>
      <c r="AM42" s="230"/>
      <c r="AN42" s="824"/>
      <c r="AO42" s="825"/>
      <c r="AP42" s="230"/>
      <c r="AR42"/>
      <c r="AS42" s="230"/>
    </row>
    <row r="43" spans="5:45" ht="19.5" customHeight="1" x14ac:dyDescent="0.15">
      <c r="E43"/>
      <c r="F43" s="9"/>
      <c r="G43"/>
      <c r="H43"/>
      <c r="I43" s="9"/>
      <c r="J43" s="826"/>
      <c r="K43" s="827"/>
      <c r="L43" s="229"/>
      <c r="M43" s="230"/>
      <c r="N43" s="826"/>
      <c r="O43" s="827"/>
      <c r="P43" s="229"/>
      <c r="Q43" s="230"/>
      <c r="R43" s="826"/>
      <c r="S43" s="827"/>
      <c r="T43" s="229"/>
      <c r="U43" s="230"/>
      <c r="V43" s="826"/>
      <c r="W43" s="827"/>
      <c r="X43" s="231" t="s">
        <v>478</v>
      </c>
      <c r="Y43" s="232"/>
      <c r="Z43" s="232"/>
      <c r="AA43" s="232"/>
      <c r="AB43" s="826"/>
      <c r="AC43" s="827"/>
      <c r="AD43" s="229"/>
      <c r="AE43" s="230"/>
      <c r="AF43" s="826"/>
      <c r="AG43" s="827"/>
      <c r="AH43" s="229"/>
      <c r="AI43" s="230"/>
      <c r="AJ43" s="826"/>
      <c r="AK43" s="827"/>
      <c r="AL43" s="229"/>
      <c r="AM43" s="230"/>
      <c r="AN43" s="826"/>
      <c r="AO43" s="827"/>
      <c r="AP43" s="230"/>
      <c r="AR43"/>
      <c r="AS43" s="230"/>
    </row>
    <row r="44" spans="5:45" ht="19.5" customHeight="1" x14ac:dyDescent="0.15">
      <c r="E44"/>
      <c r="F44" s="9"/>
      <c r="H44"/>
      <c r="I44" s="9"/>
    </row>
  </sheetData>
  <mergeCells count="87">
    <mergeCell ref="AJ34:AK34"/>
    <mergeCell ref="AN34:AO34"/>
    <mergeCell ref="J35:K43"/>
    <mergeCell ref="N35:O43"/>
    <mergeCell ref="R35:S43"/>
    <mergeCell ref="V35:W43"/>
    <mergeCell ref="AB35:AC43"/>
    <mergeCell ref="AF35:AG43"/>
    <mergeCell ref="AJ35:AK43"/>
    <mergeCell ref="AN35:AO43"/>
    <mergeCell ref="J34:K34"/>
    <mergeCell ref="N34:O34"/>
    <mergeCell ref="R34:S34"/>
    <mergeCell ref="V34:W34"/>
    <mergeCell ref="AB34:AC34"/>
    <mergeCell ref="AF34:AG34"/>
    <mergeCell ref="BC27:BD27"/>
    <mergeCell ref="Y28:Z28"/>
    <mergeCell ref="P30:Q30"/>
    <mergeCell ref="AH30:AI30"/>
    <mergeCell ref="L32:M32"/>
    <mergeCell ref="T32:U32"/>
    <mergeCell ref="AD32:AE32"/>
    <mergeCell ref="AL32:AM32"/>
    <mergeCell ref="AH31:AI31"/>
    <mergeCell ref="AM18:AO18"/>
    <mergeCell ref="AP18:AU18"/>
    <mergeCell ref="AV18:AW18"/>
    <mergeCell ref="V21:AC22"/>
    <mergeCell ref="Y25:Z25"/>
    <mergeCell ref="AD18:AF18"/>
    <mergeCell ref="AG18:AI18"/>
    <mergeCell ref="X26:AA26"/>
    <mergeCell ref="B15:D15"/>
    <mergeCell ref="N15:P15"/>
    <mergeCell ref="B16:D16"/>
    <mergeCell ref="Q16:S16"/>
    <mergeCell ref="AP9:AR9"/>
    <mergeCell ref="B11:D11"/>
    <mergeCell ref="E11:G11"/>
    <mergeCell ref="H11:J11"/>
    <mergeCell ref="K11:M11"/>
    <mergeCell ref="N11:P11"/>
    <mergeCell ref="Q11:S11"/>
    <mergeCell ref="B9:D9"/>
    <mergeCell ref="Q9:S9"/>
    <mergeCell ref="AA9:AC9"/>
    <mergeCell ref="AD11:AF11"/>
    <mergeCell ref="B8:D8"/>
    <mergeCell ref="N8:P8"/>
    <mergeCell ref="AA8:AC8"/>
    <mergeCell ref="AM8:AO8"/>
    <mergeCell ref="K14:M14"/>
    <mergeCell ref="B12:D12"/>
    <mergeCell ref="E12:G12"/>
    <mergeCell ref="B13:D13"/>
    <mergeCell ref="H13:J13"/>
    <mergeCell ref="B14:D14"/>
    <mergeCell ref="AD12:AF12"/>
    <mergeCell ref="AD13:AF13"/>
    <mergeCell ref="AD14:AF14"/>
    <mergeCell ref="AG6:AI6"/>
    <mergeCell ref="B7:D7"/>
    <mergeCell ref="K7:M7"/>
    <mergeCell ref="AA7:AC7"/>
    <mergeCell ref="AJ7:AL7"/>
    <mergeCell ref="AA5:AC5"/>
    <mergeCell ref="AD5:AF5"/>
    <mergeCell ref="B6:D6"/>
    <mergeCell ref="H6:J6"/>
    <mergeCell ref="AA6:AC6"/>
    <mergeCell ref="L33:M33"/>
    <mergeCell ref="A1:AX1"/>
    <mergeCell ref="B4:D4"/>
    <mergeCell ref="E4:G4"/>
    <mergeCell ref="H4:J4"/>
    <mergeCell ref="K4:M4"/>
    <mergeCell ref="N4:P4"/>
    <mergeCell ref="Q4:S4"/>
    <mergeCell ref="AA4:AC4"/>
    <mergeCell ref="AD4:AF4"/>
    <mergeCell ref="AG4:AI4"/>
    <mergeCell ref="AJ4:AL4"/>
    <mergeCell ref="AM4:AO4"/>
    <mergeCell ref="AP4:AR4"/>
    <mergeCell ref="B5:D5"/>
    <mergeCell ref="E5:G5"/>
  </mergeCells>
  <phoneticPr fontId="2"/>
  <printOptions horizontalCentered="1"/>
  <pageMargins left="0.15748031496062992" right="0.15748031496062992" top="0.98425196850393704" bottom="0.98425196850393704" header="0.51181102362204722" footer="0.51181102362204722"/>
  <pageSetup paperSize="9" scale="63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07"/>
  <sheetViews>
    <sheetView showGridLines="0" view="pageBreakPreview" topLeftCell="A85" zoomScale="80" zoomScaleNormal="100" zoomScaleSheetLayoutView="80" workbookViewId="0">
      <selection activeCell="C96" sqref="C96:C99"/>
    </sheetView>
  </sheetViews>
  <sheetFormatPr defaultRowHeight="18" customHeight="1" x14ac:dyDescent="0.15"/>
  <cols>
    <col min="1" max="1" width="19.375" style="249" customWidth="1"/>
    <col min="2" max="2" width="4.625" style="249" customWidth="1"/>
    <col min="3" max="3" width="11.75" style="249" customWidth="1"/>
    <col min="4" max="4" width="9.125" style="249" customWidth="1"/>
    <col min="5" max="5" width="19" style="249" customWidth="1"/>
    <col min="6" max="8" width="4.625" style="249" customWidth="1"/>
    <col min="9" max="9" width="18.625" style="249" customWidth="1"/>
    <col min="10" max="10" width="11.75" style="249" customWidth="1"/>
    <col min="11" max="11" width="15.125" style="248" customWidth="1"/>
    <col min="12" max="12" width="3" style="249" customWidth="1"/>
    <col min="13" max="13" width="8.875" style="249"/>
    <col min="14" max="14" width="13.25" style="249" customWidth="1"/>
    <col min="15" max="17" width="8.875" style="249"/>
    <col min="18" max="18" width="16.625" style="249" customWidth="1"/>
    <col min="19" max="234" width="8.875" style="249"/>
    <col min="235" max="235" width="2" style="249" customWidth="1"/>
    <col min="236" max="236" width="7.75" style="249" customWidth="1"/>
    <col min="237" max="237" width="13.25" style="249" customWidth="1"/>
    <col min="238" max="258" width="4.625" style="249" customWidth="1"/>
    <col min="259" max="259" width="8.875" style="249"/>
    <col min="260" max="260" width="3" style="249" customWidth="1"/>
    <col min="261" max="490" width="8.875" style="249"/>
    <col min="491" max="491" width="2" style="249" customWidth="1"/>
    <col min="492" max="492" width="7.75" style="249" customWidth="1"/>
    <col min="493" max="493" width="13.25" style="249" customWidth="1"/>
    <col min="494" max="514" width="4.625" style="249" customWidth="1"/>
    <col min="515" max="515" width="8.875" style="249"/>
    <col min="516" max="516" width="3" style="249" customWidth="1"/>
    <col min="517" max="746" width="8.875" style="249"/>
    <col min="747" max="747" width="2" style="249" customWidth="1"/>
    <col min="748" max="748" width="7.75" style="249" customWidth="1"/>
    <col min="749" max="749" width="13.25" style="249" customWidth="1"/>
    <col min="750" max="770" width="4.625" style="249" customWidth="1"/>
    <col min="771" max="771" width="8.875" style="249"/>
    <col min="772" max="772" width="3" style="249" customWidth="1"/>
    <col min="773" max="1002" width="8.875" style="249"/>
    <col min="1003" max="1003" width="2" style="249" customWidth="1"/>
    <col min="1004" max="1004" width="7.75" style="249" customWidth="1"/>
    <col min="1005" max="1005" width="13.25" style="249" customWidth="1"/>
    <col min="1006" max="1026" width="4.625" style="249" customWidth="1"/>
    <col min="1027" max="1027" width="8.875" style="249"/>
    <col min="1028" max="1028" width="3" style="249" customWidth="1"/>
    <col min="1029" max="1258" width="8.875" style="249"/>
    <col min="1259" max="1259" width="2" style="249" customWidth="1"/>
    <col min="1260" max="1260" width="7.75" style="249" customWidth="1"/>
    <col min="1261" max="1261" width="13.25" style="249" customWidth="1"/>
    <col min="1262" max="1282" width="4.625" style="249" customWidth="1"/>
    <col min="1283" max="1283" width="8.875" style="249"/>
    <col min="1284" max="1284" width="3" style="249" customWidth="1"/>
    <col min="1285" max="1514" width="8.875" style="249"/>
    <col min="1515" max="1515" width="2" style="249" customWidth="1"/>
    <col min="1516" max="1516" width="7.75" style="249" customWidth="1"/>
    <col min="1517" max="1517" width="13.25" style="249" customWidth="1"/>
    <col min="1518" max="1538" width="4.625" style="249" customWidth="1"/>
    <col min="1539" max="1539" width="8.875" style="249"/>
    <col min="1540" max="1540" width="3" style="249" customWidth="1"/>
    <col min="1541" max="1770" width="8.875" style="249"/>
    <col min="1771" max="1771" width="2" style="249" customWidth="1"/>
    <col min="1772" max="1772" width="7.75" style="249" customWidth="1"/>
    <col min="1773" max="1773" width="13.25" style="249" customWidth="1"/>
    <col min="1774" max="1794" width="4.625" style="249" customWidth="1"/>
    <col min="1795" max="1795" width="8.875" style="249"/>
    <col min="1796" max="1796" width="3" style="249" customWidth="1"/>
    <col min="1797" max="2026" width="8.875" style="249"/>
    <col min="2027" max="2027" width="2" style="249" customWidth="1"/>
    <col min="2028" max="2028" width="7.75" style="249" customWidth="1"/>
    <col min="2029" max="2029" width="13.25" style="249" customWidth="1"/>
    <col min="2030" max="2050" width="4.625" style="249" customWidth="1"/>
    <col min="2051" max="2051" width="8.875" style="249"/>
    <col min="2052" max="2052" width="3" style="249" customWidth="1"/>
    <col min="2053" max="2282" width="8.875" style="249"/>
    <col min="2283" max="2283" width="2" style="249" customWidth="1"/>
    <col min="2284" max="2284" width="7.75" style="249" customWidth="1"/>
    <col min="2285" max="2285" width="13.25" style="249" customWidth="1"/>
    <col min="2286" max="2306" width="4.625" style="249" customWidth="1"/>
    <col min="2307" max="2307" width="8.875" style="249"/>
    <col min="2308" max="2308" width="3" style="249" customWidth="1"/>
    <col min="2309" max="2538" width="8.875" style="249"/>
    <col min="2539" max="2539" width="2" style="249" customWidth="1"/>
    <col min="2540" max="2540" width="7.75" style="249" customWidth="1"/>
    <col min="2541" max="2541" width="13.25" style="249" customWidth="1"/>
    <col min="2542" max="2562" width="4.625" style="249" customWidth="1"/>
    <col min="2563" max="2563" width="8.875" style="249"/>
    <col min="2564" max="2564" width="3" style="249" customWidth="1"/>
    <col min="2565" max="2794" width="8.875" style="249"/>
    <col min="2795" max="2795" width="2" style="249" customWidth="1"/>
    <col min="2796" max="2796" width="7.75" style="249" customWidth="1"/>
    <col min="2797" max="2797" width="13.25" style="249" customWidth="1"/>
    <col min="2798" max="2818" width="4.625" style="249" customWidth="1"/>
    <col min="2819" max="2819" width="8.875" style="249"/>
    <col min="2820" max="2820" width="3" style="249" customWidth="1"/>
    <col min="2821" max="3050" width="8.875" style="249"/>
    <col min="3051" max="3051" width="2" style="249" customWidth="1"/>
    <col min="3052" max="3052" width="7.75" style="249" customWidth="1"/>
    <col min="3053" max="3053" width="13.25" style="249" customWidth="1"/>
    <col min="3054" max="3074" width="4.625" style="249" customWidth="1"/>
    <col min="3075" max="3075" width="8.875" style="249"/>
    <col min="3076" max="3076" width="3" style="249" customWidth="1"/>
    <col min="3077" max="3306" width="8.875" style="249"/>
    <col min="3307" max="3307" width="2" style="249" customWidth="1"/>
    <col min="3308" max="3308" width="7.75" style="249" customWidth="1"/>
    <col min="3309" max="3309" width="13.25" style="249" customWidth="1"/>
    <col min="3310" max="3330" width="4.625" style="249" customWidth="1"/>
    <col min="3331" max="3331" width="8.875" style="249"/>
    <col min="3332" max="3332" width="3" style="249" customWidth="1"/>
    <col min="3333" max="3562" width="8.875" style="249"/>
    <col min="3563" max="3563" width="2" style="249" customWidth="1"/>
    <col min="3564" max="3564" width="7.75" style="249" customWidth="1"/>
    <col min="3565" max="3565" width="13.25" style="249" customWidth="1"/>
    <col min="3566" max="3586" width="4.625" style="249" customWidth="1"/>
    <col min="3587" max="3587" width="8.875" style="249"/>
    <col min="3588" max="3588" width="3" style="249" customWidth="1"/>
    <col min="3589" max="3818" width="8.875" style="249"/>
    <col min="3819" max="3819" width="2" style="249" customWidth="1"/>
    <col min="3820" max="3820" width="7.75" style="249" customWidth="1"/>
    <col min="3821" max="3821" width="13.25" style="249" customWidth="1"/>
    <col min="3822" max="3842" width="4.625" style="249" customWidth="1"/>
    <col min="3843" max="3843" width="8.875" style="249"/>
    <col min="3844" max="3844" width="3" style="249" customWidth="1"/>
    <col min="3845" max="4074" width="8.875" style="249"/>
    <col min="4075" max="4075" width="2" style="249" customWidth="1"/>
    <col min="4076" max="4076" width="7.75" style="249" customWidth="1"/>
    <col min="4077" max="4077" width="13.25" style="249" customWidth="1"/>
    <col min="4078" max="4098" width="4.625" style="249" customWidth="1"/>
    <col min="4099" max="4099" width="8.875" style="249"/>
    <col min="4100" max="4100" width="3" style="249" customWidth="1"/>
    <col min="4101" max="4330" width="8.875" style="249"/>
    <col min="4331" max="4331" width="2" style="249" customWidth="1"/>
    <col min="4332" max="4332" width="7.75" style="249" customWidth="1"/>
    <col min="4333" max="4333" width="13.25" style="249" customWidth="1"/>
    <col min="4334" max="4354" width="4.625" style="249" customWidth="1"/>
    <col min="4355" max="4355" width="8.875" style="249"/>
    <col min="4356" max="4356" width="3" style="249" customWidth="1"/>
    <col min="4357" max="4586" width="8.875" style="249"/>
    <col min="4587" max="4587" width="2" style="249" customWidth="1"/>
    <col min="4588" max="4588" width="7.75" style="249" customWidth="1"/>
    <col min="4589" max="4589" width="13.25" style="249" customWidth="1"/>
    <col min="4590" max="4610" width="4.625" style="249" customWidth="1"/>
    <col min="4611" max="4611" width="8.875" style="249"/>
    <col min="4612" max="4612" width="3" style="249" customWidth="1"/>
    <col min="4613" max="4842" width="8.875" style="249"/>
    <col min="4843" max="4843" width="2" style="249" customWidth="1"/>
    <col min="4844" max="4844" width="7.75" style="249" customWidth="1"/>
    <col min="4845" max="4845" width="13.25" style="249" customWidth="1"/>
    <col min="4846" max="4866" width="4.625" style="249" customWidth="1"/>
    <col min="4867" max="4867" width="8.875" style="249"/>
    <col min="4868" max="4868" width="3" style="249" customWidth="1"/>
    <col min="4869" max="5098" width="8.875" style="249"/>
    <col min="5099" max="5099" width="2" style="249" customWidth="1"/>
    <col min="5100" max="5100" width="7.75" style="249" customWidth="1"/>
    <col min="5101" max="5101" width="13.25" style="249" customWidth="1"/>
    <col min="5102" max="5122" width="4.625" style="249" customWidth="1"/>
    <col min="5123" max="5123" width="8.875" style="249"/>
    <col min="5124" max="5124" width="3" style="249" customWidth="1"/>
    <col min="5125" max="5354" width="8.875" style="249"/>
    <col min="5355" max="5355" width="2" style="249" customWidth="1"/>
    <col min="5356" max="5356" width="7.75" style="249" customWidth="1"/>
    <col min="5357" max="5357" width="13.25" style="249" customWidth="1"/>
    <col min="5358" max="5378" width="4.625" style="249" customWidth="1"/>
    <col min="5379" max="5379" width="8.875" style="249"/>
    <col min="5380" max="5380" width="3" style="249" customWidth="1"/>
    <col min="5381" max="5610" width="8.875" style="249"/>
    <col min="5611" max="5611" width="2" style="249" customWidth="1"/>
    <col min="5612" max="5612" width="7.75" style="249" customWidth="1"/>
    <col min="5613" max="5613" width="13.25" style="249" customWidth="1"/>
    <col min="5614" max="5634" width="4.625" style="249" customWidth="1"/>
    <col min="5635" max="5635" width="8.875" style="249"/>
    <col min="5636" max="5636" width="3" style="249" customWidth="1"/>
    <col min="5637" max="5866" width="8.875" style="249"/>
    <col min="5867" max="5867" width="2" style="249" customWidth="1"/>
    <col min="5868" max="5868" width="7.75" style="249" customWidth="1"/>
    <col min="5869" max="5869" width="13.25" style="249" customWidth="1"/>
    <col min="5870" max="5890" width="4.625" style="249" customWidth="1"/>
    <col min="5891" max="5891" width="8.875" style="249"/>
    <col min="5892" max="5892" width="3" style="249" customWidth="1"/>
    <col min="5893" max="6122" width="8.875" style="249"/>
    <col min="6123" max="6123" width="2" style="249" customWidth="1"/>
    <col min="6124" max="6124" width="7.75" style="249" customWidth="1"/>
    <col min="6125" max="6125" width="13.25" style="249" customWidth="1"/>
    <col min="6126" max="6146" width="4.625" style="249" customWidth="1"/>
    <col min="6147" max="6147" width="8.875" style="249"/>
    <col min="6148" max="6148" width="3" style="249" customWidth="1"/>
    <col min="6149" max="6378" width="8.875" style="249"/>
    <col min="6379" max="6379" width="2" style="249" customWidth="1"/>
    <col min="6380" max="6380" width="7.75" style="249" customWidth="1"/>
    <col min="6381" max="6381" width="13.25" style="249" customWidth="1"/>
    <col min="6382" max="6402" width="4.625" style="249" customWidth="1"/>
    <col min="6403" max="6403" width="8.875" style="249"/>
    <col min="6404" max="6404" width="3" style="249" customWidth="1"/>
    <col min="6405" max="6634" width="8.875" style="249"/>
    <col min="6635" max="6635" width="2" style="249" customWidth="1"/>
    <col min="6636" max="6636" width="7.75" style="249" customWidth="1"/>
    <col min="6637" max="6637" width="13.25" style="249" customWidth="1"/>
    <col min="6638" max="6658" width="4.625" style="249" customWidth="1"/>
    <col min="6659" max="6659" width="8.875" style="249"/>
    <col min="6660" max="6660" width="3" style="249" customWidth="1"/>
    <col min="6661" max="6890" width="8.875" style="249"/>
    <col min="6891" max="6891" width="2" style="249" customWidth="1"/>
    <col min="6892" max="6892" width="7.75" style="249" customWidth="1"/>
    <col min="6893" max="6893" width="13.25" style="249" customWidth="1"/>
    <col min="6894" max="6914" width="4.625" style="249" customWidth="1"/>
    <col min="6915" max="6915" width="8.875" style="249"/>
    <col min="6916" max="6916" width="3" style="249" customWidth="1"/>
    <col min="6917" max="7146" width="8.875" style="249"/>
    <col min="7147" max="7147" width="2" style="249" customWidth="1"/>
    <col min="7148" max="7148" width="7.75" style="249" customWidth="1"/>
    <col min="7149" max="7149" width="13.25" style="249" customWidth="1"/>
    <col min="7150" max="7170" width="4.625" style="249" customWidth="1"/>
    <col min="7171" max="7171" width="8.875" style="249"/>
    <col min="7172" max="7172" width="3" style="249" customWidth="1"/>
    <col min="7173" max="7402" width="8.875" style="249"/>
    <col min="7403" max="7403" width="2" style="249" customWidth="1"/>
    <col min="7404" max="7404" width="7.75" style="249" customWidth="1"/>
    <col min="7405" max="7405" width="13.25" style="249" customWidth="1"/>
    <col min="7406" max="7426" width="4.625" style="249" customWidth="1"/>
    <col min="7427" max="7427" width="8.875" style="249"/>
    <col min="7428" max="7428" width="3" style="249" customWidth="1"/>
    <col min="7429" max="7658" width="8.875" style="249"/>
    <col min="7659" max="7659" width="2" style="249" customWidth="1"/>
    <col min="7660" max="7660" width="7.75" style="249" customWidth="1"/>
    <col min="7661" max="7661" width="13.25" style="249" customWidth="1"/>
    <col min="7662" max="7682" width="4.625" style="249" customWidth="1"/>
    <col min="7683" max="7683" width="8.875" style="249"/>
    <col min="7684" max="7684" width="3" style="249" customWidth="1"/>
    <col min="7685" max="7914" width="8.875" style="249"/>
    <col min="7915" max="7915" width="2" style="249" customWidth="1"/>
    <col min="7916" max="7916" width="7.75" style="249" customWidth="1"/>
    <col min="7917" max="7917" width="13.25" style="249" customWidth="1"/>
    <col min="7918" max="7938" width="4.625" style="249" customWidth="1"/>
    <col min="7939" max="7939" width="8.875" style="249"/>
    <col min="7940" max="7940" width="3" style="249" customWidth="1"/>
    <col min="7941" max="8170" width="8.875" style="249"/>
    <col min="8171" max="8171" width="2" style="249" customWidth="1"/>
    <col min="8172" max="8172" width="7.75" style="249" customWidth="1"/>
    <col min="8173" max="8173" width="13.25" style="249" customWidth="1"/>
    <col min="8174" max="8194" width="4.625" style="249" customWidth="1"/>
    <col min="8195" max="8195" width="8.875" style="249"/>
    <col min="8196" max="8196" width="3" style="249" customWidth="1"/>
    <col min="8197" max="8426" width="8.875" style="249"/>
    <col min="8427" max="8427" width="2" style="249" customWidth="1"/>
    <col min="8428" max="8428" width="7.75" style="249" customWidth="1"/>
    <col min="8429" max="8429" width="13.25" style="249" customWidth="1"/>
    <col min="8430" max="8450" width="4.625" style="249" customWidth="1"/>
    <col min="8451" max="8451" width="8.875" style="249"/>
    <col min="8452" max="8452" width="3" style="249" customWidth="1"/>
    <col min="8453" max="8682" width="8.875" style="249"/>
    <col min="8683" max="8683" width="2" style="249" customWidth="1"/>
    <col min="8684" max="8684" width="7.75" style="249" customWidth="1"/>
    <col min="8685" max="8685" width="13.25" style="249" customWidth="1"/>
    <col min="8686" max="8706" width="4.625" style="249" customWidth="1"/>
    <col min="8707" max="8707" width="8.875" style="249"/>
    <col min="8708" max="8708" width="3" style="249" customWidth="1"/>
    <col min="8709" max="8938" width="8.875" style="249"/>
    <col min="8939" max="8939" width="2" style="249" customWidth="1"/>
    <col min="8940" max="8940" width="7.75" style="249" customWidth="1"/>
    <col min="8941" max="8941" width="13.25" style="249" customWidth="1"/>
    <col min="8942" max="8962" width="4.625" style="249" customWidth="1"/>
    <col min="8963" max="8963" width="8.875" style="249"/>
    <col min="8964" max="8964" width="3" style="249" customWidth="1"/>
    <col min="8965" max="9194" width="8.875" style="249"/>
    <col min="9195" max="9195" width="2" style="249" customWidth="1"/>
    <col min="9196" max="9196" width="7.75" style="249" customWidth="1"/>
    <col min="9197" max="9197" width="13.25" style="249" customWidth="1"/>
    <col min="9198" max="9218" width="4.625" style="249" customWidth="1"/>
    <col min="9219" max="9219" width="8.875" style="249"/>
    <col min="9220" max="9220" width="3" style="249" customWidth="1"/>
    <col min="9221" max="9450" width="8.875" style="249"/>
    <col min="9451" max="9451" width="2" style="249" customWidth="1"/>
    <col min="9452" max="9452" width="7.75" style="249" customWidth="1"/>
    <col min="9453" max="9453" width="13.25" style="249" customWidth="1"/>
    <col min="9454" max="9474" width="4.625" style="249" customWidth="1"/>
    <col min="9475" max="9475" width="8.875" style="249"/>
    <col min="9476" max="9476" width="3" style="249" customWidth="1"/>
    <col min="9477" max="9706" width="8.875" style="249"/>
    <col min="9707" max="9707" width="2" style="249" customWidth="1"/>
    <col min="9708" max="9708" width="7.75" style="249" customWidth="1"/>
    <col min="9709" max="9709" width="13.25" style="249" customWidth="1"/>
    <col min="9710" max="9730" width="4.625" style="249" customWidth="1"/>
    <col min="9731" max="9731" width="8.875" style="249"/>
    <col min="9732" max="9732" width="3" style="249" customWidth="1"/>
    <col min="9733" max="9962" width="8.875" style="249"/>
    <col min="9963" max="9963" width="2" style="249" customWidth="1"/>
    <col min="9964" max="9964" width="7.75" style="249" customWidth="1"/>
    <col min="9965" max="9965" width="13.25" style="249" customWidth="1"/>
    <col min="9966" max="9986" width="4.625" style="249" customWidth="1"/>
    <col min="9987" max="9987" width="8.875" style="249"/>
    <col min="9988" max="9988" width="3" style="249" customWidth="1"/>
    <col min="9989" max="10218" width="8.875" style="249"/>
    <col min="10219" max="10219" width="2" style="249" customWidth="1"/>
    <col min="10220" max="10220" width="7.75" style="249" customWidth="1"/>
    <col min="10221" max="10221" width="13.25" style="249" customWidth="1"/>
    <col min="10222" max="10242" width="4.625" style="249" customWidth="1"/>
    <col min="10243" max="10243" width="8.875" style="249"/>
    <col min="10244" max="10244" width="3" style="249" customWidth="1"/>
    <col min="10245" max="10474" width="8.875" style="249"/>
    <col min="10475" max="10475" width="2" style="249" customWidth="1"/>
    <col min="10476" max="10476" width="7.75" style="249" customWidth="1"/>
    <col min="10477" max="10477" width="13.25" style="249" customWidth="1"/>
    <col min="10478" max="10498" width="4.625" style="249" customWidth="1"/>
    <col min="10499" max="10499" width="8.875" style="249"/>
    <col min="10500" max="10500" width="3" style="249" customWidth="1"/>
    <col min="10501" max="10730" width="8.875" style="249"/>
    <col min="10731" max="10731" width="2" style="249" customWidth="1"/>
    <col min="10732" max="10732" width="7.75" style="249" customWidth="1"/>
    <col min="10733" max="10733" width="13.25" style="249" customWidth="1"/>
    <col min="10734" max="10754" width="4.625" style="249" customWidth="1"/>
    <col min="10755" max="10755" width="8.875" style="249"/>
    <col min="10756" max="10756" width="3" style="249" customWidth="1"/>
    <col min="10757" max="10986" width="8.875" style="249"/>
    <col min="10987" max="10987" width="2" style="249" customWidth="1"/>
    <col min="10988" max="10988" width="7.75" style="249" customWidth="1"/>
    <col min="10989" max="10989" width="13.25" style="249" customWidth="1"/>
    <col min="10990" max="11010" width="4.625" style="249" customWidth="1"/>
    <col min="11011" max="11011" width="8.875" style="249"/>
    <col min="11012" max="11012" width="3" style="249" customWidth="1"/>
    <col min="11013" max="11242" width="8.875" style="249"/>
    <col min="11243" max="11243" width="2" style="249" customWidth="1"/>
    <col min="11244" max="11244" width="7.75" style="249" customWidth="1"/>
    <col min="11245" max="11245" width="13.25" style="249" customWidth="1"/>
    <col min="11246" max="11266" width="4.625" style="249" customWidth="1"/>
    <col min="11267" max="11267" width="8.875" style="249"/>
    <col min="11268" max="11268" width="3" style="249" customWidth="1"/>
    <col min="11269" max="11498" width="8.875" style="249"/>
    <col min="11499" max="11499" width="2" style="249" customWidth="1"/>
    <col min="11500" max="11500" width="7.75" style="249" customWidth="1"/>
    <col min="11501" max="11501" width="13.25" style="249" customWidth="1"/>
    <col min="11502" max="11522" width="4.625" style="249" customWidth="1"/>
    <col min="11523" max="11523" width="8.875" style="249"/>
    <col min="11524" max="11524" width="3" style="249" customWidth="1"/>
    <col min="11525" max="11754" width="8.875" style="249"/>
    <col min="11755" max="11755" width="2" style="249" customWidth="1"/>
    <col min="11756" max="11756" width="7.75" style="249" customWidth="1"/>
    <col min="11757" max="11757" width="13.25" style="249" customWidth="1"/>
    <col min="11758" max="11778" width="4.625" style="249" customWidth="1"/>
    <col min="11779" max="11779" width="8.875" style="249"/>
    <col min="11780" max="11780" width="3" style="249" customWidth="1"/>
    <col min="11781" max="12010" width="8.875" style="249"/>
    <col min="12011" max="12011" width="2" style="249" customWidth="1"/>
    <col min="12012" max="12012" width="7.75" style="249" customWidth="1"/>
    <col min="12013" max="12013" width="13.25" style="249" customWidth="1"/>
    <col min="12014" max="12034" width="4.625" style="249" customWidth="1"/>
    <col min="12035" max="12035" width="8.875" style="249"/>
    <col min="12036" max="12036" width="3" style="249" customWidth="1"/>
    <col min="12037" max="12266" width="8.875" style="249"/>
    <col min="12267" max="12267" width="2" style="249" customWidth="1"/>
    <col min="12268" max="12268" width="7.75" style="249" customWidth="1"/>
    <col min="12269" max="12269" width="13.25" style="249" customWidth="1"/>
    <col min="12270" max="12290" width="4.625" style="249" customWidth="1"/>
    <col min="12291" max="12291" width="8.875" style="249"/>
    <col min="12292" max="12292" width="3" style="249" customWidth="1"/>
    <col min="12293" max="12522" width="8.875" style="249"/>
    <col min="12523" max="12523" width="2" style="249" customWidth="1"/>
    <col min="12524" max="12524" width="7.75" style="249" customWidth="1"/>
    <col min="12525" max="12525" width="13.25" style="249" customWidth="1"/>
    <col min="12526" max="12546" width="4.625" style="249" customWidth="1"/>
    <col min="12547" max="12547" width="8.875" style="249"/>
    <col min="12548" max="12548" width="3" style="249" customWidth="1"/>
    <col min="12549" max="12778" width="8.875" style="249"/>
    <col min="12779" max="12779" width="2" style="249" customWidth="1"/>
    <col min="12780" max="12780" width="7.75" style="249" customWidth="1"/>
    <col min="12781" max="12781" width="13.25" style="249" customWidth="1"/>
    <col min="12782" max="12802" width="4.625" style="249" customWidth="1"/>
    <col min="12803" max="12803" width="8.875" style="249"/>
    <col min="12804" max="12804" width="3" style="249" customWidth="1"/>
    <col min="12805" max="13034" width="8.875" style="249"/>
    <col min="13035" max="13035" width="2" style="249" customWidth="1"/>
    <col min="13036" max="13036" width="7.75" style="249" customWidth="1"/>
    <col min="13037" max="13037" width="13.25" style="249" customWidth="1"/>
    <col min="13038" max="13058" width="4.625" style="249" customWidth="1"/>
    <col min="13059" max="13059" width="8.875" style="249"/>
    <col min="13060" max="13060" width="3" style="249" customWidth="1"/>
    <col min="13061" max="13290" width="8.875" style="249"/>
    <col min="13291" max="13291" width="2" style="249" customWidth="1"/>
    <col min="13292" max="13292" width="7.75" style="249" customWidth="1"/>
    <col min="13293" max="13293" width="13.25" style="249" customWidth="1"/>
    <col min="13294" max="13314" width="4.625" style="249" customWidth="1"/>
    <col min="13315" max="13315" width="8.875" style="249"/>
    <col min="13316" max="13316" width="3" style="249" customWidth="1"/>
    <col min="13317" max="13546" width="8.875" style="249"/>
    <col min="13547" max="13547" width="2" style="249" customWidth="1"/>
    <col min="13548" max="13548" width="7.75" style="249" customWidth="1"/>
    <col min="13549" max="13549" width="13.25" style="249" customWidth="1"/>
    <col min="13550" max="13570" width="4.625" style="249" customWidth="1"/>
    <col min="13571" max="13571" width="8.875" style="249"/>
    <col min="13572" max="13572" width="3" style="249" customWidth="1"/>
    <col min="13573" max="13802" width="8.875" style="249"/>
    <col min="13803" max="13803" width="2" style="249" customWidth="1"/>
    <col min="13804" max="13804" width="7.75" style="249" customWidth="1"/>
    <col min="13805" max="13805" width="13.25" style="249" customWidth="1"/>
    <col min="13806" max="13826" width="4.625" style="249" customWidth="1"/>
    <col min="13827" max="13827" width="8.875" style="249"/>
    <col min="13828" max="13828" width="3" style="249" customWidth="1"/>
    <col min="13829" max="14058" width="8.875" style="249"/>
    <col min="14059" max="14059" width="2" style="249" customWidth="1"/>
    <col min="14060" max="14060" width="7.75" style="249" customWidth="1"/>
    <col min="14061" max="14061" width="13.25" style="249" customWidth="1"/>
    <col min="14062" max="14082" width="4.625" style="249" customWidth="1"/>
    <col min="14083" max="14083" width="8.875" style="249"/>
    <col min="14084" max="14084" width="3" style="249" customWidth="1"/>
    <col min="14085" max="14314" width="8.875" style="249"/>
    <col min="14315" max="14315" width="2" style="249" customWidth="1"/>
    <col min="14316" max="14316" width="7.75" style="249" customWidth="1"/>
    <col min="14317" max="14317" width="13.25" style="249" customWidth="1"/>
    <col min="14318" max="14338" width="4.625" style="249" customWidth="1"/>
    <col min="14339" max="14339" width="8.875" style="249"/>
    <col min="14340" max="14340" width="3" style="249" customWidth="1"/>
    <col min="14341" max="14570" width="8.875" style="249"/>
    <col min="14571" max="14571" width="2" style="249" customWidth="1"/>
    <col min="14572" max="14572" width="7.75" style="249" customWidth="1"/>
    <col min="14573" max="14573" width="13.25" style="249" customWidth="1"/>
    <col min="14574" max="14594" width="4.625" style="249" customWidth="1"/>
    <col min="14595" max="14595" width="8.875" style="249"/>
    <col min="14596" max="14596" width="3" style="249" customWidth="1"/>
    <col min="14597" max="14826" width="8.875" style="249"/>
    <col min="14827" max="14827" width="2" style="249" customWidth="1"/>
    <col min="14828" max="14828" width="7.75" style="249" customWidth="1"/>
    <col min="14829" max="14829" width="13.25" style="249" customWidth="1"/>
    <col min="14830" max="14850" width="4.625" style="249" customWidth="1"/>
    <col min="14851" max="14851" width="8.875" style="249"/>
    <col min="14852" max="14852" width="3" style="249" customWidth="1"/>
    <col min="14853" max="15082" width="8.875" style="249"/>
    <col min="15083" max="15083" width="2" style="249" customWidth="1"/>
    <col min="15084" max="15084" width="7.75" style="249" customWidth="1"/>
    <col min="15085" max="15085" width="13.25" style="249" customWidth="1"/>
    <col min="15086" max="15106" width="4.625" style="249" customWidth="1"/>
    <col min="15107" max="15107" width="8.875" style="249"/>
    <col min="15108" max="15108" width="3" style="249" customWidth="1"/>
    <col min="15109" max="15338" width="8.875" style="249"/>
    <col min="15339" max="15339" width="2" style="249" customWidth="1"/>
    <col min="15340" max="15340" width="7.75" style="249" customWidth="1"/>
    <col min="15341" max="15341" width="13.25" style="249" customWidth="1"/>
    <col min="15342" max="15362" width="4.625" style="249" customWidth="1"/>
    <col min="15363" max="15363" width="8.875" style="249"/>
    <col min="15364" max="15364" width="3" style="249" customWidth="1"/>
    <col min="15365" max="15594" width="8.875" style="249"/>
    <col min="15595" max="15595" width="2" style="249" customWidth="1"/>
    <col min="15596" max="15596" width="7.75" style="249" customWidth="1"/>
    <col min="15597" max="15597" width="13.25" style="249" customWidth="1"/>
    <col min="15598" max="15618" width="4.625" style="249" customWidth="1"/>
    <col min="15619" max="15619" width="8.875" style="249"/>
    <col min="15620" max="15620" width="3" style="249" customWidth="1"/>
    <col min="15621" max="15850" width="8.875" style="249"/>
    <col min="15851" max="15851" width="2" style="249" customWidth="1"/>
    <col min="15852" max="15852" width="7.75" style="249" customWidth="1"/>
    <col min="15853" max="15853" width="13.25" style="249" customWidth="1"/>
    <col min="15854" max="15874" width="4.625" style="249" customWidth="1"/>
    <col min="15875" max="15875" width="8.875" style="249"/>
    <col min="15876" max="15876" width="3" style="249" customWidth="1"/>
    <col min="15877" max="16106" width="8.875" style="249"/>
    <col min="16107" max="16107" width="2" style="249" customWidth="1"/>
    <col min="16108" max="16108" width="7.75" style="249" customWidth="1"/>
    <col min="16109" max="16109" width="13.25" style="249" customWidth="1"/>
    <col min="16110" max="16130" width="4.625" style="249" customWidth="1"/>
    <col min="16131" max="16131" width="8.875" style="249"/>
    <col min="16132" max="16132" width="3" style="249" customWidth="1"/>
    <col min="16133" max="16384" width="8.875" style="249"/>
  </cols>
  <sheetData>
    <row r="1" spans="1:11" ht="27.75" customHeight="1" x14ac:dyDescent="0.15">
      <c r="A1" s="834" t="s">
        <v>24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1" ht="21" customHeight="1" x14ac:dyDescent="0.15">
      <c r="A2" s="250"/>
      <c r="B2" s="251"/>
      <c r="C2" s="251"/>
      <c r="D2" s="251"/>
      <c r="E2" s="251"/>
      <c r="F2" s="251"/>
      <c r="G2" s="251"/>
      <c r="H2" s="251"/>
      <c r="I2" s="251"/>
      <c r="J2" s="251"/>
    </row>
    <row r="3" spans="1:11" ht="18" customHeight="1" thickBot="1" x14ac:dyDescent="0.2">
      <c r="A3" s="252" t="s">
        <v>5</v>
      </c>
      <c r="B3" s="252"/>
      <c r="C3" s="253">
        <v>10</v>
      </c>
      <c r="D3" s="252"/>
      <c r="E3" s="254"/>
      <c r="F3" s="255"/>
      <c r="G3" s="255"/>
      <c r="H3" s="255"/>
      <c r="I3" s="255"/>
      <c r="J3" s="256"/>
    </row>
    <row r="4" spans="1:11" s="275" customFormat="1" ht="18" customHeight="1" x14ac:dyDescent="0.15">
      <c r="A4" s="293" t="s">
        <v>6</v>
      </c>
      <c r="B4" s="294" t="s">
        <v>7</v>
      </c>
      <c r="C4" s="295" t="s">
        <v>8</v>
      </c>
      <c r="D4" s="295" t="s">
        <v>9</v>
      </c>
      <c r="E4" s="836" t="s">
        <v>10</v>
      </c>
      <c r="F4" s="836"/>
      <c r="G4" s="836"/>
      <c r="H4" s="836"/>
      <c r="I4" s="836"/>
      <c r="J4" s="296" t="s">
        <v>11</v>
      </c>
      <c r="K4" s="325"/>
    </row>
    <row r="5" spans="1:11" s="275" customFormat="1" ht="20.25" customHeight="1" x14ac:dyDescent="0.25">
      <c r="A5" s="297">
        <v>44290</v>
      </c>
      <c r="B5" s="298">
        <v>1</v>
      </c>
      <c r="C5" s="285">
        <v>0.375</v>
      </c>
      <c r="D5" s="286" t="s">
        <v>138</v>
      </c>
      <c r="E5" s="257" t="s">
        <v>212</v>
      </c>
      <c r="F5" s="258">
        <v>5</v>
      </c>
      <c r="G5" s="259" t="s">
        <v>12</v>
      </c>
      <c r="H5" s="260">
        <v>0</v>
      </c>
      <c r="I5" s="257" t="s">
        <v>213</v>
      </c>
      <c r="J5" s="287" t="s">
        <v>163</v>
      </c>
      <c r="K5" s="325"/>
    </row>
    <row r="6" spans="1:11" s="275" customFormat="1" ht="20.25" customHeight="1" x14ac:dyDescent="0.15">
      <c r="A6" s="299" t="str">
        <f>"（"&amp;TEXT(A5,"aaa")&amp;"）"</f>
        <v>（日）</v>
      </c>
      <c r="B6" s="298">
        <v>2</v>
      </c>
      <c r="C6" s="288">
        <v>0.40625</v>
      </c>
      <c r="D6" s="286" t="s">
        <v>138</v>
      </c>
      <c r="E6" s="261" t="s">
        <v>214</v>
      </c>
      <c r="F6" s="258">
        <v>0</v>
      </c>
      <c r="G6" s="259" t="s">
        <v>12</v>
      </c>
      <c r="H6" s="260">
        <v>1</v>
      </c>
      <c r="I6" s="257" t="s">
        <v>215</v>
      </c>
      <c r="J6" s="287" t="s">
        <v>258</v>
      </c>
      <c r="K6" s="325"/>
    </row>
    <row r="7" spans="1:11" s="275" customFormat="1" ht="20.25" customHeight="1" x14ac:dyDescent="0.25">
      <c r="A7" s="300" t="s">
        <v>110</v>
      </c>
      <c r="B7" s="301">
        <v>3</v>
      </c>
      <c r="C7" s="288">
        <v>0.4375</v>
      </c>
      <c r="D7" s="286" t="s">
        <v>138</v>
      </c>
      <c r="E7" s="261" t="s">
        <v>228</v>
      </c>
      <c r="F7" s="258">
        <v>0</v>
      </c>
      <c r="G7" s="259" t="s">
        <v>12</v>
      </c>
      <c r="H7" s="260">
        <v>4</v>
      </c>
      <c r="I7" s="264" t="s">
        <v>212</v>
      </c>
      <c r="J7" s="287" t="s">
        <v>165</v>
      </c>
      <c r="K7" s="325"/>
    </row>
    <row r="8" spans="1:11" s="275" customFormat="1" ht="20.25" customHeight="1" x14ac:dyDescent="0.15">
      <c r="A8" s="302" t="s">
        <v>273</v>
      </c>
      <c r="B8" s="301">
        <v>4</v>
      </c>
      <c r="C8" s="288">
        <v>0.46875</v>
      </c>
      <c r="D8" s="286" t="s">
        <v>138</v>
      </c>
      <c r="E8" s="262" t="s">
        <v>213</v>
      </c>
      <c r="F8" s="258">
        <v>2</v>
      </c>
      <c r="G8" s="259" t="s">
        <v>12</v>
      </c>
      <c r="H8" s="260">
        <v>3</v>
      </c>
      <c r="I8" s="263" t="s">
        <v>214</v>
      </c>
      <c r="J8" s="287" t="s">
        <v>229</v>
      </c>
      <c r="K8" s="325"/>
    </row>
    <row r="9" spans="1:11" s="275" customFormat="1" ht="20.25" customHeight="1" x14ac:dyDescent="0.15">
      <c r="A9" s="303" t="s">
        <v>13</v>
      </c>
      <c r="B9" s="301">
        <v>5</v>
      </c>
      <c r="C9" s="288">
        <v>0.5</v>
      </c>
      <c r="D9" s="286" t="s">
        <v>222</v>
      </c>
      <c r="E9" s="261" t="s">
        <v>215</v>
      </c>
      <c r="F9" s="258">
        <v>1</v>
      </c>
      <c r="G9" s="259" t="s">
        <v>12</v>
      </c>
      <c r="H9" s="260">
        <v>2</v>
      </c>
      <c r="I9" s="263" t="s">
        <v>228</v>
      </c>
      <c r="J9" s="287" t="s">
        <v>164</v>
      </c>
      <c r="K9" s="325"/>
    </row>
    <row r="10" spans="1:11" s="275" customFormat="1" ht="20.25" customHeight="1" x14ac:dyDescent="0.15">
      <c r="A10" s="304" t="s">
        <v>287</v>
      </c>
      <c r="B10" s="301">
        <v>6</v>
      </c>
      <c r="C10" s="289">
        <v>0.53125</v>
      </c>
      <c r="D10" s="286" t="s">
        <v>259</v>
      </c>
      <c r="E10" s="261" t="s">
        <v>221</v>
      </c>
      <c r="F10" s="258">
        <v>0</v>
      </c>
      <c r="G10" s="259" t="s">
        <v>12</v>
      </c>
      <c r="H10" s="260">
        <v>1</v>
      </c>
      <c r="I10" s="263" t="s">
        <v>216</v>
      </c>
      <c r="J10" s="287" t="s">
        <v>209</v>
      </c>
      <c r="K10" s="325"/>
    </row>
    <row r="11" spans="1:11" s="275" customFormat="1" ht="20.25" customHeight="1" x14ac:dyDescent="0.15">
      <c r="A11" s="304" t="s">
        <v>235</v>
      </c>
      <c r="B11" s="301">
        <v>7</v>
      </c>
      <c r="C11" s="289">
        <v>0.5625</v>
      </c>
      <c r="D11" s="286" t="s">
        <v>259</v>
      </c>
      <c r="E11" s="261" t="s">
        <v>217</v>
      </c>
      <c r="F11" s="266">
        <v>1</v>
      </c>
      <c r="G11" s="259" t="s">
        <v>12</v>
      </c>
      <c r="H11" s="267">
        <v>4</v>
      </c>
      <c r="I11" s="263" t="s">
        <v>219</v>
      </c>
      <c r="J11" s="287" t="s">
        <v>237</v>
      </c>
      <c r="K11" s="325"/>
    </row>
    <row r="12" spans="1:11" s="275" customFormat="1" ht="20.25" customHeight="1" x14ac:dyDescent="0.15">
      <c r="A12" s="304" t="s">
        <v>288</v>
      </c>
      <c r="B12" s="301">
        <v>8</v>
      </c>
      <c r="C12" s="289">
        <v>0.59722222222222221</v>
      </c>
      <c r="D12" s="286" t="s">
        <v>259</v>
      </c>
      <c r="E12" s="261" t="s">
        <v>217</v>
      </c>
      <c r="F12" s="258">
        <v>0</v>
      </c>
      <c r="G12" s="259" t="s">
        <v>12</v>
      </c>
      <c r="H12" s="260">
        <v>1</v>
      </c>
      <c r="I12" s="268" t="s">
        <v>220</v>
      </c>
      <c r="J12" s="287" t="s">
        <v>238</v>
      </c>
      <c r="K12" s="325"/>
    </row>
    <row r="13" spans="1:11" s="275" customFormat="1" ht="20.25" customHeight="1" x14ac:dyDescent="0.15">
      <c r="A13" s="305" t="s">
        <v>289</v>
      </c>
      <c r="B13" s="301">
        <v>9</v>
      </c>
      <c r="C13" s="289">
        <v>0.62847222222222221</v>
      </c>
      <c r="D13" s="286" t="s">
        <v>259</v>
      </c>
      <c r="E13" s="261" t="s">
        <v>216</v>
      </c>
      <c r="F13" s="266">
        <v>0</v>
      </c>
      <c r="G13" s="267"/>
      <c r="H13" s="267">
        <v>5</v>
      </c>
      <c r="I13" s="263" t="s">
        <v>219</v>
      </c>
      <c r="J13" s="287" t="s">
        <v>210</v>
      </c>
      <c r="K13" s="325"/>
    </row>
    <row r="14" spans="1:11" s="275" customFormat="1" ht="20.25" customHeight="1" x14ac:dyDescent="0.15">
      <c r="A14" s="306"/>
      <c r="B14" s="298"/>
      <c r="C14" s="289"/>
      <c r="D14" s="286"/>
      <c r="E14" s="268"/>
      <c r="F14" s="266"/>
      <c r="G14" s="267"/>
      <c r="H14" s="267"/>
      <c r="I14" s="268"/>
      <c r="J14" s="287"/>
      <c r="K14" s="325"/>
    </row>
    <row r="15" spans="1:11" s="275" customFormat="1" ht="20.25" customHeight="1" x14ac:dyDescent="0.15">
      <c r="A15" s="307" t="s">
        <v>134</v>
      </c>
      <c r="B15" s="298"/>
      <c r="C15" s="289"/>
      <c r="D15" s="286"/>
      <c r="E15" s="265"/>
      <c r="F15" s="266"/>
      <c r="G15" s="267"/>
      <c r="H15" s="267"/>
      <c r="I15" s="268"/>
      <c r="J15" s="287"/>
      <c r="K15" s="325"/>
    </row>
    <row r="16" spans="1:11" s="275" customFormat="1" ht="20.25" customHeight="1" x14ac:dyDescent="0.25">
      <c r="A16" s="308" t="s">
        <v>274</v>
      </c>
      <c r="B16" s="301"/>
      <c r="C16" s="289"/>
      <c r="D16" s="286"/>
      <c r="E16" s="268"/>
      <c r="F16" s="266"/>
      <c r="G16" s="267"/>
      <c r="H16" s="267"/>
      <c r="I16" s="268"/>
      <c r="J16" s="287"/>
      <c r="K16" s="325"/>
    </row>
    <row r="17" spans="1:11" s="275" customFormat="1" ht="20.25" customHeight="1" thickBot="1" x14ac:dyDescent="0.2">
      <c r="A17" s="309"/>
      <c r="B17" s="310"/>
      <c r="C17" s="290"/>
      <c r="D17" s="291"/>
      <c r="E17" s="269"/>
      <c r="F17" s="270"/>
      <c r="G17" s="271"/>
      <c r="H17" s="271"/>
      <c r="I17" s="272"/>
      <c r="J17" s="292"/>
      <c r="K17" s="325"/>
    </row>
    <row r="19" spans="1:11" ht="18" customHeight="1" thickBot="1" x14ac:dyDescent="0.2">
      <c r="A19" s="252" t="s">
        <v>5</v>
      </c>
      <c r="B19" s="252"/>
      <c r="C19" s="253">
        <v>1.3888888888888888E-2</v>
      </c>
      <c r="D19" s="252"/>
      <c r="E19" s="254"/>
      <c r="F19" s="255"/>
      <c r="G19" s="255"/>
      <c r="H19" s="255"/>
      <c r="I19" s="255"/>
      <c r="J19" s="256"/>
    </row>
    <row r="20" spans="1:11" s="275" customFormat="1" ht="18" customHeight="1" x14ac:dyDescent="0.15">
      <c r="A20" s="293" t="s">
        <v>6</v>
      </c>
      <c r="B20" s="294" t="s">
        <v>7</v>
      </c>
      <c r="C20" s="295" t="s">
        <v>8</v>
      </c>
      <c r="D20" s="295" t="s">
        <v>9</v>
      </c>
      <c r="E20" s="836" t="s">
        <v>10</v>
      </c>
      <c r="F20" s="836"/>
      <c r="G20" s="836"/>
      <c r="H20" s="836"/>
      <c r="I20" s="836"/>
      <c r="J20" s="296" t="s">
        <v>11</v>
      </c>
      <c r="K20" s="325"/>
    </row>
    <row r="21" spans="1:11" s="275" customFormat="1" ht="20.25" customHeight="1" x14ac:dyDescent="0.25">
      <c r="A21" s="297">
        <v>44296</v>
      </c>
      <c r="B21" s="298">
        <v>1</v>
      </c>
      <c r="C21" s="285">
        <v>0.375</v>
      </c>
      <c r="D21" s="286" t="s">
        <v>139</v>
      </c>
      <c r="E21" s="263" t="s">
        <v>227</v>
      </c>
      <c r="F21" s="258">
        <v>0</v>
      </c>
      <c r="G21" s="259" t="s">
        <v>12</v>
      </c>
      <c r="H21" s="260">
        <v>14</v>
      </c>
      <c r="I21" s="264" t="s">
        <v>223</v>
      </c>
      <c r="J21" s="287" t="s">
        <v>163</v>
      </c>
      <c r="K21" s="325"/>
    </row>
    <row r="22" spans="1:11" s="275" customFormat="1" ht="20.25" customHeight="1" x14ac:dyDescent="0.15">
      <c r="A22" s="299" t="str">
        <f>"（"&amp;TEXT(A21,"aaa")&amp;"）"</f>
        <v>（土）</v>
      </c>
      <c r="B22" s="298">
        <v>2</v>
      </c>
      <c r="C22" s="288">
        <v>0.40625</v>
      </c>
      <c r="D22" s="286" t="s">
        <v>139</v>
      </c>
      <c r="E22" s="262" t="s">
        <v>224</v>
      </c>
      <c r="F22" s="258">
        <v>0</v>
      </c>
      <c r="G22" s="259" t="s">
        <v>12</v>
      </c>
      <c r="H22" s="260">
        <v>9</v>
      </c>
      <c r="I22" s="263" t="s">
        <v>225</v>
      </c>
      <c r="J22" s="287" t="s">
        <v>258</v>
      </c>
      <c r="K22" s="325"/>
    </row>
    <row r="23" spans="1:11" s="275" customFormat="1" ht="20.25" customHeight="1" x14ac:dyDescent="0.25">
      <c r="A23" s="300" t="s">
        <v>110</v>
      </c>
      <c r="B23" s="301">
        <v>3</v>
      </c>
      <c r="C23" s="288">
        <v>0.44097222222222227</v>
      </c>
      <c r="D23" s="286" t="s">
        <v>139</v>
      </c>
      <c r="E23" s="262" t="s">
        <v>224</v>
      </c>
      <c r="F23" s="258">
        <v>0</v>
      </c>
      <c r="G23" s="259" t="s">
        <v>12</v>
      </c>
      <c r="H23" s="260">
        <v>8</v>
      </c>
      <c r="I23" s="263" t="s">
        <v>227</v>
      </c>
      <c r="J23" s="287" t="s">
        <v>165</v>
      </c>
      <c r="K23" s="325"/>
    </row>
    <row r="24" spans="1:11" s="275" customFormat="1" ht="20.25" customHeight="1" x14ac:dyDescent="0.15">
      <c r="A24" s="311" t="s">
        <v>278</v>
      </c>
      <c r="B24" s="301">
        <v>4</v>
      </c>
      <c r="C24" s="288">
        <v>0.47222222222222227</v>
      </c>
      <c r="D24" s="286" t="s">
        <v>139</v>
      </c>
      <c r="E24" s="263" t="s">
        <v>223</v>
      </c>
      <c r="F24" s="273">
        <v>1</v>
      </c>
      <c r="G24" s="259" t="s">
        <v>12</v>
      </c>
      <c r="H24" s="274">
        <v>0</v>
      </c>
      <c r="I24" s="264" t="s">
        <v>225</v>
      </c>
      <c r="J24" s="287" t="s">
        <v>229</v>
      </c>
      <c r="K24" s="325"/>
    </row>
    <row r="25" spans="1:11" s="275" customFormat="1" ht="20.25" customHeight="1" x14ac:dyDescent="0.15">
      <c r="A25" s="303" t="s">
        <v>13</v>
      </c>
      <c r="B25" s="298"/>
      <c r="C25" s="288"/>
      <c r="D25" s="286"/>
      <c r="E25" s="262"/>
      <c r="F25" s="273"/>
      <c r="G25" s="260"/>
      <c r="H25" s="274"/>
      <c r="I25" s="263"/>
      <c r="J25" s="287"/>
      <c r="K25" s="325"/>
    </row>
    <row r="26" spans="1:11" s="275" customFormat="1" ht="20.25" customHeight="1" x14ac:dyDescent="0.15">
      <c r="A26" s="303" t="s">
        <v>199</v>
      </c>
      <c r="B26" s="298"/>
      <c r="C26" s="289"/>
      <c r="D26" s="286"/>
      <c r="E26" s="263"/>
      <c r="F26" s="273"/>
      <c r="G26" s="260"/>
      <c r="H26" s="274"/>
      <c r="I26" s="263"/>
      <c r="J26" s="287"/>
      <c r="K26" s="325"/>
    </row>
    <row r="27" spans="1:11" s="275" customFormat="1" ht="20.25" customHeight="1" x14ac:dyDescent="0.15">
      <c r="A27" s="303" t="s">
        <v>41</v>
      </c>
      <c r="B27" s="298"/>
      <c r="C27" s="289"/>
      <c r="D27" s="286"/>
      <c r="E27" s="263"/>
      <c r="F27" s="273"/>
      <c r="G27" s="260"/>
      <c r="H27" s="274"/>
      <c r="I27" s="263"/>
      <c r="J27" s="287"/>
      <c r="K27" s="325"/>
    </row>
    <row r="28" spans="1:11" s="275" customFormat="1" ht="20.25" customHeight="1" x14ac:dyDescent="0.15">
      <c r="A28" s="303"/>
      <c r="B28" s="298"/>
      <c r="C28" s="289"/>
      <c r="D28" s="286"/>
      <c r="E28" s="263"/>
      <c r="F28" s="273"/>
      <c r="G28" s="260"/>
      <c r="H28" s="274"/>
      <c r="I28" s="263"/>
      <c r="J28" s="287"/>
      <c r="K28" s="325"/>
    </row>
    <row r="29" spans="1:11" s="275" customFormat="1" ht="20.25" customHeight="1" x14ac:dyDescent="0.15">
      <c r="A29" s="302"/>
      <c r="B29" s="298"/>
      <c r="C29" s="289"/>
      <c r="D29" s="286"/>
      <c r="E29" s="263"/>
      <c r="F29" s="273"/>
      <c r="G29" s="260"/>
      <c r="H29" s="274"/>
      <c r="I29" s="263"/>
      <c r="J29" s="313"/>
      <c r="K29" s="325"/>
    </row>
    <row r="30" spans="1:11" s="275" customFormat="1" ht="20.25" customHeight="1" x14ac:dyDescent="0.15">
      <c r="A30" s="303" t="s">
        <v>134</v>
      </c>
      <c r="B30" s="298"/>
      <c r="C30" s="289"/>
      <c r="D30" s="312"/>
      <c r="J30" s="313"/>
      <c r="K30" s="325"/>
    </row>
    <row r="31" spans="1:11" s="275" customFormat="1" ht="20.25" customHeight="1" x14ac:dyDescent="0.15">
      <c r="A31" s="303" t="s">
        <v>118</v>
      </c>
      <c r="B31" s="298"/>
      <c r="C31" s="289"/>
      <c r="D31" s="286" t="s">
        <v>22</v>
      </c>
      <c r="E31" s="268" t="s">
        <v>22</v>
      </c>
      <c r="F31" s="266" t="s">
        <v>22</v>
      </c>
      <c r="G31" s="267" t="s">
        <v>22</v>
      </c>
      <c r="H31" s="267" t="s">
        <v>22</v>
      </c>
      <c r="I31" s="268" t="s">
        <v>22</v>
      </c>
      <c r="J31" s="313" t="s">
        <v>22</v>
      </c>
      <c r="K31" s="325"/>
    </row>
    <row r="32" spans="1:11" s="275" customFormat="1" ht="20.25" customHeight="1" thickBot="1" x14ac:dyDescent="0.3">
      <c r="A32" s="314"/>
      <c r="B32" s="310"/>
      <c r="C32" s="290"/>
      <c r="D32" s="291"/>
      <c r="E32" s="269"/>
      <c r="F32" s="270"/>
      <c r="G32" s="271"/>
      <c r="H32" s="271"/>
      <c r="I32" s="272"/>
      <c r="J32" s="292"/>
      <c r="K32" s="325"/>
    </row>
    <row r="34" spans="1:11" ht="18" customHeight="1" thickBot="1" x14ac:dyDescent="0.2">
      <c r="A34" s="252" t="s">
        <v>5</v>
      </c>
      <c r="B34" s="252"/>
      <c r="C34" s="253">
        <v>3.125E-2</v>
      </c>
      <c r="D34" s="252"/>
      <c r="E34" s="254"/>
      <c r="F34" s="255"/>
      <c r="G34" s="255"/>
      <c r="H34" s="255"/>
      <c r="I34" s="255"/>
      <c r="J34" s="256"/>
    </row>
    <row r="35" spans="1:11" s="275" customFormat="1" ht="18" customHeight="1" x14ac:dyDescent="0.15">
      <c r="A35" s="293" t="s">
        <v>6</v>
      </c>
      <c r="B35" s="294" t="s">
        <v>7</v>
      </c>
      <c r="C35" s="295" t="s">
        <v>8</v>
      </c>
      <c r="D35" s="295" t="s">
        <v>9</v>
      </c>
      <c r="E35" s="854" t="s">
        <v>10</v>
      </c>
      <c r="F35" s="854"/>
      <c r="G35" s="854"/>
      <c r="H35" s="854"/>
      <c r="I35" s="854"/>
      <c r="J35" s="296" t="s">
        <v>11</v>
      </c>
      <c r="K35" s="325"/>
    </row>
    <row r="36" spans="1:11" s="275" customFormat="1" ht="20.25" customHeight="1" x14ac:dyDescent="0.25">
      <c r="A36" s="297">
        <v>44324</v>
      </c>
      <c r="B36" s="501">
        <v>1</v>
      </c>
      <c r="C36" s="502">
        <v>0.45833333333333331</v>
      </c>
      <c r="D36" s="503" t="s">
        <v>139</v>
      </c>
      <c r="E36" s="504" t="s">
        <v>227</v>
      </c>
      <c r="F36" s="505"/>
      <c r="G36" s="506" t="s">
        <v>32</v>
      </c>
      <c r="H36" s="507"/>
      <c r="I36" s="508" t="s">
        <v>225</v>
      </c>
      <c r="J36" s="512" t="s">
        <v>163</v>
      </c>
      <c r="K36" s="325"/>
    </row>
    <row r="37" spans="1:11" s="275" customFormat="1" ht="20.25" customHeight="1" x14ac:dyDescent="0.15">
      <c r="A37" s="299" t="str">
        <f>"（"&amp;TEXT(A36,"aaa")&amp;"）"</f>
        <v>（土）</v>
      </c>
      <c r="B37" s="501">
        <v>2</v>
      </c>
      <c r="C37" s="510">
        <f>C36+$C$34</f>
        <v>0.48958333333333331</v>
      </c>
      <c r="D37" s="503" t="s">
        <v>139</v>
      </c>
      <c r="E37" s="508" t="s">
        <v>223</v>
      </c>
      <c r="F37" s="505"/>
      <c r="G37" s="506" t="s">
        <v>32</v>
      </c>
      <c r="H37" s="507"/>
      <c r="I37" s="508" t="s">
        <v>224</v>
      </c>
      <c r="J37" s="509" t="s">
        <v>258</v>
      </c>
      <c r="K37" s="325"/>
    </row>
    <row r="38" spans="1:11" s="275" customFormat="1" ht="20.25" customHeight="1" x14ac:dyDescent="0.25">
      <c r="A38" s="300" t="s">
        <v>110</v>
      </c>
      <c r="B38" s="501">
        <v>3</v>
      </c>
      <c r="C38" s="510">
        <f t="shared" ref="C38:C39" si="0">C37+$C$34</f>
        <v>0.52083333333333326</v>
      </c>
      <c r="D38" s="503" t="s">
        <v>208</v>
      </c>
      <c r="E38" s="504" t="s">
        <v>241</v>
      </c>
      <c r="F38" s="505"/>
      <c r="G38" s="506" t="s">
        <v>32</v>
      </c>
      <c r="H38" s="507"/>
      <c r="I38" s="508" t="s">
        <v>220</v>
      </c>
      <c r="J38" s="512" t="s">
        <v>165</v>
      </c>
      <c r="K38" s="325"/>
    </row>
    <row r="39" spans="1:11" s="275" customFormat="1" ht="20.25" customHeight="1" x14ac:dyDescent="0.15">
      <c r="A39" s="302" t="s">
        <v>318</v>
      </c>
      <c r="B39" s="501">
        <v>4</v>
      </c>
      <c r="C39" s="510">
        <f t="shared" si="0"/>
        <v>0.55208333333333326</v>
      </c>
      <c r="D39" s="503" t="s">
        <v>208</v>
      </c>
      <c r="E39" s="504" t="s">
        <v>203</v>
      </c>
      <c r="F39" s="505"/>
      <c r="G39" s="506" t="s">
        <v>32</v>
      </c>
      <c r="H39" s="507"/>
      <c r="I39" s="508" t="s">
        <v>216</v>
      </c>
      <c r="J39" s="512" t="s">
        <v>229</v>
      </c>
      <c r="K39" s="325"/>
    </row>
    <row r="40" spans="1:11" s="275" customFormat="1" ht="20.25" customHeight="1" x14ac:dyDescent="0.15">
      <c r="A40" s="303" t="s">
        <v>13</v>
      </c>
      <c r="B40" s="298"/>
      <c r="C40" s="288"/>
      <c r="D40" s="286"/>
      <c r="E40" s="262"/>
      <c r="F40" s="273"/>
      <c r="G40" s="347"/>
      <c r="H40" s="274"/>
      <c r="I40" s="263"/>
      <c r="J40" s="313"/>
      <c r="K40" s="325"/>
    </row>
    <row r="41" spans="1:11" s="275" customFormat="1" ht="20.25" customHeight="1" x14ac:dyDescent="0.15">
      <c r="A41" s="303" t="s">
        <v>320</v>
      </c>
      <c r="B41" s="298"/>
      <c r="C41" s="288"/>
      <c r="D41" s="286"/>
      <c r="E41" s="263"/>
      <c r="F41" s="273"/>
      <c r="G41" s="259"/>
      <c r="H41" s="274"/>
      <c r="I41" s="263"/>
      <c r="J41" s="313"/>
      <c r="K41" s="325"/>
    </row>
    <row r="42" spans="1:11" s="275" customFormat="1" ht="20.25" customHeight="1" x14ac:dyDescent="0.15">
      <c r="A42" s="303"/>
      <c r="B42" s="298"/>
      <c r="C42" s="288"/>
      <c r="D42" s="286"/>
      <c r="E42" s="262"/>
      <c r="F42" s="273"/>
      <c r="G42" s="259"/>
      <c r="H42" s="274"/>
      <c r="I42" s="263"/>
      <c r="J42" s="313"/>
      <c r="K42" s="325"/>
    </row>
    <row r="43" spans="1:11" s="275" customFormat="1" ht="20.25" customHeight="1" x14ac:dyDescent="0.15">
      <c r="A43" s="303"/>
      <c r="B43" s="298"/>
      <c r="C43" s="288"/>
      <c r="D43" s="286"/>
      <c r="E43" s="262"/>
      <c r="F43" s="273"/>
      <c r="G43" s="259"/>
      <c r="H43" s="274"/>
      <c r="I43" s="263"/>
      <c r="J43" s="313"/>
      <c r="K43" s="325"/>
    </row>
    <row r="44" spans="1:11" s="275" customFormat="1" ht="20.25" customHeight="1" x14ac:dyDescent="0.15">
      <c r="A44" s="302"/>
      <c r="B44" s="298"/>
      <c r="C44" s="288"/>
      <c r="D44" s="286"/>
      <c r="E44" s="262"/>
      <c r="F44" s="273"/>
      <c r="G44" s="259"/>
      <c r="H44" s="274"/>
      <c r="I44" s="263"/>
      <c r="J44" s="313"/>
      <c r="K44" s="325"/>
    </row>
    <row r="45" spans="1:11" s="275" customFormat="1" ht="20.25" customHeight="1" x14ac:dyDescent="0.15">
      <c r="A45" s="303" t="s">
        <v>134</v>
      </c>
      <c r="B45" s="298"/>
      <c r="C45" s="289"/>
      <c r="D45" s="286"/>
      <c r="E45" s="262"/>
      <c r="F45" s="273"/>
      <c r="G45" s="259"/>
      <c r="H45" s="274"/>
      <c r="I45" s="263"/>
      <c r="J45" s="313"/>
      <c r="K45" s="325"/>
    </row>
    <row r="46" spans="1:11" s="275" customFormat="1" ht="20.25" customHeight="1" x14ac:dyDescent="0.15">
      <c r="A46" s="303" t="s">
        <v>204</v>
      </c>
      <c r="B46" s="298"/>
      <c r="C46" s="289"/>
      <c r="D46" s="324"/>
      <c r="E46" s="325"/>
      <c r="F46" s="325"/>
      <c r="G46" s="325"/>
      <c r="H46" s="325"/>
      <c r="I46" s="325"/>
      <c r="J46" s="313"/>
      <c r="K46" s="325"/>
    </row>
    <row r="47" spans="1:11" s="275" customFormat="1" ht="20.25" customHeight="1" thickBot="1" x14ac:dyDescent="0.2">
      <c r="A47" s="401"/>
      <c r="B47" s="310"/>
      <c r="C47" s="290"/>
      <c r="D47" s="291"/>
      <c r="E47" s="320"/>
      <c r="F47" s="321"/>
      <c r="G47" s="322"/>
      <c r="H47" s="322"/>
      <c r="I47" s="323"/>
      <c r="J47" s="292"/>
      <c r="K47" s="325"/>
    </row>
    <row r="49" spans="1:11" ht="18" customHeight="1" thickBot="1" x14ac:dyDescent="0.2">
      <c r="A49" s="476" t="s">
        <v>5</v>
      </c>
      <c r="B49" s="476"/>
      <c r="C49" s="253">
        <v>3.125E-2</v>
      </c>
      <c r="D49" s="476"/>
      <c r="E49" s="254"/>
      <c r="F49" s="255"/>
      <c r="G49" s="255"/>
      <c r="H49" s="255"/>
      <c r="I49" s="255"/>
      <c r="J49" s="256"/>
    </row>
    <row r="50" spans="1:11" s="275" customFormat="1" ht="18" customHeight="1" x14ac:dyDescent="0.15">
      <c r="A50" s="293" t="s">
        <v>6</v>
      </c>
      <c r="B50" s="294" t="s">
        <v>7</v>
      </c>
      <c r="C50" s="295" t="s">
        <v>8</v>
      </c>
      <c r="D50" s="295" t="s">
        <v>9</v>
      </c>
      <c r="E50" s="854" t="s">
        <v>10</v>
      </c>
      <c r="F50" s="854"/>
      <c r="G50" s="854"/>
      <c r="H50" s="854"/>
      <c r="I50" s="854"/>
      <c r="J50" s="296" t="s">
        <v>11</v>
      </c>
      <c r="K50" s="325"/>
    </row>
    <row r="51" spans="1:11" s="275" customFormat="1" ht="20.25" customHeight="1" x14ac:dyDescent="0.25">
      <c r="A51" s="297">
        <v>44324</v>
      </c>
      <c r="B51" s="501">
        <v>1</v>
      </c>
      <c r="C51" s="502">
        <v>0.45833333333333331</v>
      </c>
      <c r="D51" s="503" t="s">
        <v>138</v>
      </c>
      <c r="E51" s="504" t="s">
        <v>141</v>
      </c>
      <c r="F51" s="505"/>
      <c r="G51" s="506" t="s">
        <v>32</v>
      </c>
      <c r="H51" s="507"/>
      <c r="I51" s="508" t="s">
        <v>198</v>
      </c>
      <c r="J51" s="512" t="s">
        <v>163</v>
      </c>
      <c r="K51" s="325"/>
    </row>
    <row r="52" spans="1:11" s="275" customFormat="1" ht="20.25" customHeight="1" x14ac:dyDescent="0.15">
      <c r="A52" s="299" t="str">
        <f>"（"&amp;TEXT(A51,"aaa")&amp;"）"</f>
        <v>（土）</v>
      </c>
      <c r="B52" s="501">
        <v>2</v>
      </c>
      <c r="C52" s="510">
        <f>C51+$C$34</f>
        <v>0.48958333333333331</v>
      </c>
      <c r="D52" s="503" t="s">
        <v>138</v>
      </c>
      <c r="E52" s="508" t="s">
        <v>196</v>
      </c>
      <c r="F52" s="505"/>
      <c r="G52" s="506" t="s">
        <v>32</v>
      </c>
      <c r="H52" s="507"/>
      <c r="I52" s="508" t="s">
        <v>197</v>
      </c>
      <c r="J52" s="509" t="s">
        <v>258</v>
      </c>
      <c r="K52" s="325"/>
    </row>
    <row r="53" spans="1:11" s="275" customFormat="1" ht="20.25" customHeight="1" x14ac:dyDescent="0.25">
      <c r="A53" s="300" t="s">
        <v>110</v>
      </c>
      <c r="B53" s="501">
        <v>3</v>
      </c>
      <c r="C53" s="510">
        <f t="shared" ref="C53:C55" si="1">C52+$C$34</f>
        <v>0.52083333333333326</v>
      </c>
      <c r="D53" s="503" t="s">
        <v>138</v>
      </c>
      <c r="E53" s="504" t="s">
        <v>141</v>
      </c>
      <c r="F53" s="505"/>
      <c r="G53" s="506" t="s">
        <v>32</v>
      </c>
      <c r="H53" s="507"/>
      <c r="I53" s="508" t="s">
        <v>182</v>
      </c>
      <c r="J53" s="512" t="s">
        <v>165</v>
      </c>
      <c r="K53" s="325"/>
    </row>
    <row r="54" spans="1:11" s="275" customFormat="1" ht="20.25" customHeight="1" x14ac:dyDescent="0.15">
      <c r="A54" s="302" t="s">
        <v>319</v>
      </c>
      <c r="B54" s="501">
        <v>4</v>
      </c>
      <c r="C54" s="510">
        <f t="shared" si="1"/>
        <v>0.55208333333333326</v>
      </c>
      <c r="D54" s="503" t="s">
        <v>138</v>
      </c>
      <c r="E54" s="504" t="s">
        <v>196</v>
      </c>
      <c r="F54" s="505"/>
      <c r="G54" s="506" t="s">
        <v>32</v>
      </c>
      <c r="H54" s="507"/>
      <c r="I54" s="508" t="s">
        <v>198</v>
      </c>
      <c r="J54" s="512" t="s">
        <v>166</v>
      </c>
      <c r="K54" s="325"/>
    </row>
    <row r="55" spans="1:11" s="275" customFormat="1" ht="20.25" customHeight="1" x14ac:dyDescent="0.15">
      <c r="A55" s="303" t="s">
        <v>13</v>
      </c>
      <c r="B55" s="501">
        <v>5</v>
      </c>
      <c r="C55" s="510">
        <f t="shared" si="1"/>
        <v>0.58333333333333326</v>
      </c>
      <c r="D55" s="503" t="s">
        <v>138</v>
      </c>
      <c r="E55" s="504" t="s">
        <v>182</v>
      </c>
      <c r="F55" s="505"/>
      <c r="G55" s="506" t="s">
        <v>32</v>
      </c>
      <c r="H55" s="507"/>
      <c r="I55" s="508" t="s">
        <v>197</v>
      </c>
      <c r="J55" s="512" t="s">
        <v>229</v>
      </c>
      <c r="K55" s="325"/>
    </row>
    <row r="56" spans="1:11" s="275" customFormat="1" ht="20.25" customHeight="1" x14ac:dyDescent="0.15">
      <c r="A56" s="303" t="s">
        <v>321</v>
      </c>
      <c r="B56" s="298"/>
      <c r="C56" s="288"/>
      <c r="D56" s="286"/>
      <c r="E56" s="263"/>
      <c r="F56" s="273"/>
      <c r="G56" s="259"/>
      <c r="H56" s="274"/>
      <c r="I56" s="263"/>
      <c r="J56" s="313"/>
      <c r="K56" s="325"/>
    </row>
    <row r="57" spans="1:11" s="275" customFormat="1" ht="20.25" customHeight="1" x14ac:dyDescent="0.15">
      <c r="A57" s="303"/>
      <c r="B57" s="298"/>
      <c r="C57" s="288"/>
      <c r="D57" s="286"/>
      <c r="E57" s="262"/>
      <c r="F57" s="273"/>
      <c r="G57" s="259"/>
      <c r="H57" s="274"/>
      <c r="I57" s="263"/>
      <c r="J57" s="313"/>
      <c r="K57" s="325"/>
    </row>
    <row r="58" spans="1:11" s="275" customFormat="1" ht="20.25" customHeight="1" x14ac:dyDescent="0.15">
      <c r="A58" s="303"/>
      <c r="B58" s="298"/>
      <c r="C58" s="288"/>
      <c r="D58" s="286"/>
      <c r="E58" s="262"/>
      <c r="F58" s="273"/>
      <c r="G58" s="259"/>
      <c r="H58" s="274"/>
      <c r="I58" s="263"/>
      <c r="J58" s="313"/>
      <c r="K58" s="325"/>
    </row>
    <row r="59" spans="1:11" s="275" customFormat="1" ht="20.25" customHeight="1" x14ac:dyDescent="0.15">
      <c r="A59" s="302"/>
      <c r="B59" s="298"/>
      <c r="C59" s="288"/>
      <c r="D59" s="286"/>
      <c r="E59" s="262"/>
      <c r="F59" s="273"/>
      <c r="G59" s="259"/>
      <c r="H59" s="274"/>
      <c r="I59" s="263"/>
      <c r="J59" s="313"/>
      <c r="K59" s="325"/>
    </row>
    <row r="60" spans="1:11" s="275" customFormat="1" ht="20.25" customHeight="1" x14ac:dyDescent="0.15">
      <c r="A60" s="303" t="s">
        <v>134</v>
      </c>
      <c r="B60" s="298"/>
      <c r="C60" s="289"/>
      <c r="D60" s="286"/>
      <c r="E60" s="262"/>
      <c r="F60" s="273"/>
      <c r="G60" s="259"/>
      <c r="H60" s="274"/>
      <c r="I60" s="263"/>
      <c r="J60" s="313"/>
      <c r="K60" s="325"/>
    </row>
    <row r="61" spans="1:11" s="275" customFormat="1" ht="20.25" customHeight="1" x14ac:dyDescent="0.15">
      <c r="A61" s="303" t="s">
        <v>204</v>
      </c>
      <c r="B61" s="298"/>
      <c r="C61" s="289"/>
      <c r="D61" s="324"/>
      <c r="E61" s="325"/>
      <c r="F61" s="325"/>
      <c r="G61" s="325"/>
      <c r="H61" s="325"/>
      <c r="I61" s="325"/>
      <c r="J61" s="313"/>
      <c r="K61" s="325"/>
    </row>
    <row r="62" spans="1:11" s="275" customFormat="1" ht="20.25" customHeight="1" thickBot="1" x14ac:dyDescent="0.2">
      <c r="A62" s="401"/>
      <c r="B62" s="310"/>
      <c r="C62" s="290"/>
      <c r="D62" s="291"/>
      <c r="E62" s="320"/>
      <c r="F62" s="321"/>
      <c r="G62" s="322"/>
      <c r="H62" s="322"/>
      <c r="I62" s="323"/>
      <c r="J62" s="292"/>
      <c r="K62" s="325"/>
    </row>
    <row r="63" spans="1:11" ht="20.25" customHeight="1" x14ac:dyDescent="0.15"/>
    <row r="64" spans="1:11" ht="20.25" customHeight="1" thickBot="1" x14ac:dyDescent="0.2">
      <c r="A64" s="499" t="s">
        <v>5</v>
      </c>
      <c r="B64" s="499"/>
      <c r="C64" s="253">
        <v>3.125E-2</v>
      </c>
      <c r="D64" s="499"/>
      <c r="E64" s="500"/>
      <c r="F64" s="255"/>
      <c r="G64" s="255"/>
      <c r="H64" s="255"/>
      <c r="I64" s="255"/>
      <c r="J64" s="256"/>
    </row>
    <row r="65" spans="1:15" s="275" customFormat="1" ht="18" customHeight="1" x14ac:dyDescent="0.15">
      <c r="A65" s="293" t="s">
        <v>6</v>
      </c>
      <c r="B65" s="294" t="s">
        <v>7</v>
      </c>
      <c r="C65" s="295" t="s">
        <v>8</v>
      </c>
      <c r="D65" s="295" t="s">
        <v>9</v>
      </c>
      <c r="E65" s="854" t="s">
        <v>10</v>
      </c>
      <c r="F65" s="854"/>
      <c r="G65" s="854"/>
      <c r="H65" s="854"/>
      <c r="I65" s="854"/>
      <c r="J65" s="296" t="s">
        <v>11</v>
      </c>
      <c r="K65" s="325"/>
    </row>
    <row r="66" spans="1:15" s="275" customFormat="1" ht="20.25" customHeight="1" x14ac:dyDescent="0.25">
      <c r="A66" s="297">
        <v>44360</v>
      </c>
      <c r="B66" s="298">
        <v>1</v>
      </c>
      <c r="C66" s="285">
        <v>0.375</v>
      </c>
      <c r="D66" s="286" t="s">
        <v>139</v>
      </c>
      <c r="E66" s="262" t="s">
        <v>199</v>
      </c>
      <c r="F66" s="273">
        <v>2</v>
      </c>
      <c r="G66" s="347" t="s">
        <v>32</v>
      </c>
      <c r="H66" s="274">
        <v>5</v>
      </c>
      <c r="I66" s="263" t="s">
        <v>201</v>
      </c>
      <c r="J66" s="313" t="s">
        <v>163</v>
      </c>
      <c r="K66" s="325"/>
    </row>
    <row r="67" spans="1:15" s="275" customFormat="1" ht="20.25" customHeight="1" x14ac:dyDescent="0.15">
      <c r="A67" s="299" t="str">
        <f>"（"&amp;TEXT(A66,"aaa")&amp;"）"</f>
        <v>（日）</v>
      </c>
      <c r="B67" s="298">
        <v>2</v>
      </c>
      <c r="C67" s="288">
        <f>C66+$C$34</f>
        <v>0.40625</v>
      </c>
      <c r="D67" s="286" t="s">
        <v>139</v>
      </c>
      <c r="E67" s="263" t="s">
        <v>200</v>
      </c>
      <c r="F67" s="273">
        <v>21</v>
      </c>
      <c r="G67" s="347" t="s">
        <v>32</v>
      </c>
      <c r="H67" s="274">
        <v>0</v>
      </c>
      <c r="I67" s="263" t="s">
        <v>41</v>
      </c>
      <c r="J67" s="313" t="s">
        <v>258</v>
      </c>
      <c r="K67" s="325"/>
    </row>
    <row r="68" spans="1:15" s="275" customFormat="1" ht="20.25" customHeight="1" x14ac:dyDescent="0.25">
      <c r="A68" s="300" t="s">
        <v>110</v>
      </c>
      <c r="B68" s="298">
        <v>3</v>
      </c>
      <c r="C68" s="288">
        <f t="shared" ref="C68:C74" si="2">C67+$C$34</f>
        <v>0.4375</v>
      </c>
      <c r="D68" s="286" t="s">
        <v>208</v>
      </c>
      <c r="E68" s="262" t="s">
        <v>184</v>
      </c>
      <c r="F68" s="273">
        <v>3</v>
      </c>
      <c r="G68" s="347" t="s">
        <v>32</v>
      </c>
      <c r="H68" s="274">
        <v>1</v>
      </c>
      <c r="I68" s="263" t="s">
        <v>220</v>
      </c>
      <c r="J68" s="313" t="s">
        <v>165</v>
      </c>
      <c r="K68" s="325"/>
    </row>
    <row r="69" spans="1:15" s="275" customFormat="1" ht="20.25" customHeight="1" x14ac:dyDescent="0.15">
      <c r="A69" s="302" t="s">
        <v>322</v>
      </c>
      <c r="B69" s="298">
        <v>4</v>
      </c>
      <c r="C69" s="288">
        <f t="shared" si="2"/>
        <v>0.46875</v>
      </c>
      <c r="D69" s="286" t="s">
        <v>208</v>
      </c>
      <c r="E69" s="262" t="s">
        <v>203</v>
      </c>
      <c r="F69" s="273">
        <v>7</v>
      </c>
      <c r="G69" s="347" t="s">
        <v>32</v>
      </c>
      <c r="H69" s="274">
        <v>0</v>
      </c>
      <c r="I69" s="263" t="s">
        <v>202</v>
      </c>
      <c r="J69" s="313" t="s">
        <v>229</v>
      </c>
      <c r="K69" s="325"/>
      <c r="M69" s="545"/>
    </row>
    <row r="70" spans="1:15" s="275" customFormat="1" ht="20.25" customHeight="1" x14ac:dyDescent="0.15">
      <c r="A70" s="303" t="s">
        <v>13</v>
      </c>
      <c r="B70" s="298">
        <v>5</v>
      </c>
      <c r="C70" s="288">
        <f>C69+$C$34+0.0173611111111111</f>
        <v>0.51736111111111105</v>
      </c>
      <c r="D70" s="286" t="s">
        <v>138</v>
      </c>
      <c r="E70" s="262" t="s">
        <v>141</v>
      </c>
      <c r="F70" s="273">
        <v>1</v>
      </c>
      <c r="G70" s="347" t="s">
        <v>32</v>
      </c>
      <c r="H70" s="274">
        <v>4</v>
      </c>
      <c r="I70" s="263" t="s">
        <v>198</v>
      </c>
      <c r="J70" s="313" t="s">
        <v>164</v>
      </c>
      <c r="K70" s="325"/>
    </row>
    <row r="71" spans="1:15" s="275" customFormat="1" ht="20.25" customHeight="1" x14ac:dyDescent="0.15">
      <c r="A71" s="303" t="s">
        <v>356</v>
      </c>
      <c r="B71" s="298">
        <v>6</v>
      </c>
      <c r="C71" s="288">
        <f t="shared" si="2"/>
        <v>0.54861111111111105</v>
      </c>
      <c r="D71" s="286" t="s">
        <v>138</v>
      </c>
      <c r="E71" s="263" t="s">
        <v>196</v>
      </c>
      <c r="F71" s="273">
        <v>1</v>
      </c>
      <c r="G71" s="347" t="s">
        <v>32</v>
      </c>
      <c r="H71" s="274">
        <v>2</v>
      </c>
      <c r="I71" s="263" t="s">
        <v>197</v>
      </c>
      <c r="J71" s="313" t="s">
        <v>166</v>
      </c>
      <c r="K71" s="325"/>
      <c r="O71" s="474"/>
    </row>
    <row r="72" spans="1:15" s="275" customFormat="1" ht="20.25" customHeight="1" x14ac:dyDescent="0.15">
      <c r="A72" s="303" t="s">
        <v>357</v>
      </c>
      <c r="B72" s="298">
        <v>7</v>
      </c>
      <c r="C72" s="288">
        <f t="shared" si="2"/>
        <v>0.57986111111111105</v>
      </c>
      <c r="D72" s="286" t="s">
        <v>138</v>
      </c>
      <c r="E72" s="262" t="s">
        <v>141</v>
      </c>
      <c r="F72" s="273">
        <v>0</v>
      </c>
      <c r="G72" s="347" t="s">
        <v>32</v>
      </c>
      <c r="H72" s="274">
        <v>5</v>
      </c>
      <c r="I72" s="263" t="s">
        <v>182</v>
      </c>
      <c r="J72" s="313" t="s">
        <v>238</v>
      </c>
      <c r="K72" s="325"/>
    </row>
    <row r="73" spans="1:15" s="275" customFormat="1" ht="20.25" customHeight="1" x14ac:dyDescent="0.15">
      <c r="A73" s="303" t="s">
        <v>358</v>
      </c>
      <c r="B73" s="298">
        <v>8</v>
      </c>
      <c r="C73" s="288">
        <f t="shared" si="2"/>
        <v>0.61111111111111105</v>
      </c>
      <c r="D73" s="286" t="s">
        <v>138</v>
      </c>
      <c r="E73" s="262" t="s">
        <v>196</v>
      </c>
      <c r="F73" s="273">
        <v>0</v>
      </c>
      <c r="G73" s="347" t="s">
        <v>32</v>
      </c>
      <c r="H73" s="274">
        <v>4</v>
      </c>
      <c r="I73" s="263" t="s">
        <v>198</v>
      </c>
      <c r="J73" s="313" t="s">
        <v>210</v>
      </c>
      <c r="K73" s="325"/>
    </row>
    <row r="74" spans="1:15" s="275" customFormat="1" ht="20.25" customHeight="1" x14ac:dyDescent="0.15">
      <c r="A74" s="302" t="s">
        <v>359</v>
      </c>
      <c r="B74" s="298">
        <v>9</v>
      </c>
      <c r="C74" s="288">
        <f t="shared" si="2"/>
        <v>0.64236111111111105</v>
      </c>
      <c r="D74" s="286" t="s">
        <v>138</v>
      </c>
      <c r="E74" s="262" t="s">
        <v>182</v>
      </c>
      <c r="F74" s="273">
        <v>3</v>
      </c>
      <c r="G74" s="347" t="s">
        <v>32</v>
      </c>
      <c r="H74" s="274">
        <v>0</v>
      </c>
      <c r="I74" s="263" t="s">
        <v>197</v>
      </c>
      <c r="J74" s="313" t="s">
        <v>237</v>
      </c>
      <c r="K74" s="325"/>
    </row>
    <row r="75" spans="1:15" s="275" customFormat="1" ht="20.25" customHeight="1" x14ac:dyDescent="0.15">
      <c r="A75" s="303" t="s">
        <v>134</v>
      </c>
      <c r="B75" s="298"/>
      <c r="C75" s="289"/>
      <c r="D75" s="286"/>
      <c r="E75" s="262"/>
      <c r="F75" s="273"/>
      <c r="G75" s="259"/>
      <c r="H75" s="274"/>
      <c r="I75" s="263"/>
      <c r="J75" s="313"/>
      <c r="K75" s="325"/>
    </row>
    <row r="76" spans="1:15" s="275" customFormat="1" ht="20.25" customHeight="1" x14ac:dyDescent="0.15">
      <c r="A76" s="303" t="s">
        <v>274</v>
      </c>
      <c r="B76" s="298"/>
      <c r="C76" s="289"/>
      <c r="D76" s="324"/>
      <c r="E76" s="325"/>
      <c r="F76" s="325"/>
      <c r="G76" s="325"/>
      <c r="H76" s="325"/>
      <c r="I76" s="325"/>
      <c r="J76" s="313"/>
      <c r="K76" s="325"/>
    </row>
    <row r="77" spans="1:15" s="275" customFormat="1" ht="20.25" customHeight="1" thickBot="1" x14ac:dyDescent="0.2">
      <c r="A77" s="552"/>
      <c r="B77" s="367"/>
      <c r="C77" s="290"/>
      <c r="D77" s="368"/>
      <c r="E77" s="372"/>
      <c r="F77" s="321"/>
      <c r="G77" s="322"/>
      <c r="H77" s="322"/>
      <c r="I77" s="323"/>
      <c r="J77" s="292"/>
      <c r="K77" s="325"/>
    </row>
    <row r="79" spans="1:15" ht="18" customHeight="1" thickBot="1" x14ac:dyDescent="0.2">
      <c r="A79" s="853" t="s">
        <v>161</v>
      </c>
      <c r="B79" s="853"/>
      <c r="C79" s="493">
        <v>3.125E-2</v>
      </c>
      <c r="D79" s="498"/>
      <c r="E79" s="498"/>
      <c r="F79" s="498"/>
      <c r="G79" s="498"/>
      <c r="H79" s="498"/>
      <c r="I79" s="255"/>
      <c r="J79" s="256"/>
      <c r="K79" s="249"/>
    </row>
    <row r="80" spans="1:15" ht="18" customHeight="1" x14ac:dyDescent="0.15">
      <c r="A80" s="293" t="s">
        <v>6</v>
      </c>
      <c r="B80" s="294" t="s">
        <v>7</v>
      </c>
      <c r="C80" s="295" t="s">
        <v>8</v>
      </c>
      <c r="D80" s="295" t="s">
        <v>9</v>
      </c>
      <c r="E80" s="836" t="s">
        <v>10</v>
      </c>
      <c r="F80" s="836"/>
      <c r="G80" s="836"/>
      <c r="H80" s="836"/>
      <c r="I80" s="836"/>
      <c r="J80" s="296" t="s">
        <v>11</v>
      </c>
      <c r="K80" s="249"/>
    </row>
    <row r="81" spans="1:13" ht="19.5" customHeight="1" x14ac:dyDescent="0.25">
      <c r="A81" s="297">
        <v>44374</v>
      </c>
      <c r="B81" s="298">
        <v>1</v>
      </c>
      <c r="C81" s="285">
        <v>0.375</v>
      </c>
      <c r="D81" s="348">
        <v>41</v>
      </c>
      <c r="E81" s="265" t="s">
        <v>182</v>
      </c>
      <c r="F81" s="318">
        <v>0</v>
      </c>
      <c r="G81" s="347" t="s">
        <v>533</v>
      </c>
      <c r="H81" s="319">
        <v>0</v>
      </c>
      <c r="I81" s="374" t="s">
        <v>197</v>
      </c>
      <c r="J81" s="313" t="s">
        <v>144</v>
      </c>
      <c r="K81" s="249"/>
    </row>
    <row r="82" spans="1:13" ht="19.5" customHeight="1" x14ac:dyDescent="0.15">
      <c r="A82" s="299" t="str">
        <f>"（"&amp;TEXT(A81,"aaa")&amp;"）"</f>
        <v>（日）</v>
      </c>
      <c r="B82" s="298">
        <v>2</v>
      </c>
      <c r="C82" s="288">
        <f>C81+$C$79</f>
        <v>0.40625</v>
      </c>
      <c r="D82" s="348">
        <v>42</v>
      </c>
      <c r="E82" s="265" t="s">
        <v>201</v>
      </c>
      <c r="F82" s="318">
        <v>1</v>
      </c>
      <c r="G82" s="347" t="s">
        <v>12</v>
      </c>
      <c r="H82" s="319">
        <v>3</v>
      </c>
      <c r="I82" s="374" t="s">
        <v>184</v>
      </c>
      <c r="J82" s="313" t="s">
        <v>143</v>
      </c>
      <c r="K82" s="249"/>
    </row>
    <row r="83" spans="1:13" ht="19.5" customHeight="1" x14ac:dyDescent="0.25">
      <c r="A83" s="300" t="s">
        <v>110</v>
      </c>
      <c r="B83" s="298">
        <v>3</v>
      </c>
      <c r="C83" s="288">
        <f t="shared" ref="C83:C88" si="3">C82+$C$79</f>
        <v>0.4375</v>
      </c>
      <c r="D83" s="348">
        <v>43</v>
      </c>
      <c r="E83" s="265" t="s">
        <v>198</v>
      </c>
      <c r="F83" s="318">
        <v>0</v>
      </c>
      <c r="G83" s="347" t="s">
        <v>12</v>
      </c>
      <c r="H83" s="319">
        <v>2</v>
      </c>
      <c r="I83" s="268" t="s">
        <v>203</v>
      </c>
      <c r="J83" s="313" t="s">
        <v>146</v>
      </c>
      <c r="K83" s="249"/>
    </row>
    <row r="84" spans="1:13" ht="19.5" customHeight="1" x14ac:dyDescent="0.15">
      <c r="A84" s="302" t="s">
        <v>322</v>
      </c>
      <c r="B84" s="298">
        <v>4</v>
      </c>
      <c r="C84" s="288">
        <f t="shared" si="3"/>
        <v>0.46875</v>
      </c>
      <c r="D84" s="348">
        <v>44</v>
      </c>
      <c r="E84" s="265" t="s">
        <v>178</v>
      </c>
      <c r="F84" s="318">
        <v>1</v>
      </c>
      <c r="G84" s="347" t="s">
        <v>12</v>
      </c>
      <c r="H84" s="319">
        <v>10</v>
      </c>
      <c r="I84" s="374" t="s">
        <v>200</v>
      </c>
      <c r="J84" s="313" t="s">
        <v>142</v>
      </c>
      <c r="K84" s="249"/>
    </row>
    <row r="85" spans="1:13" ht="19.5" customHeight="1" x14ac:dyDescent="0.15">
      <c r="A85" s="307" t="s">
        <v>13</v>
      </c>
      <c r="B85" s="298">
        <v>5</v>
      </c>
      <c r="C85" s="510">
        <f>C84+$C$79</f>
        <v>0.5</v>
      </c>
      <c r="D85" s="588">
        <v>45</v>
      </c>
      <c r="E85" s="527" t="s">
        <v>156</v>
      </c>
      <c r="F85" s="516"/>
      <c r="G85" s="506" t="s">
        <v>32</v>
      </c>
      <c r="H85" s="517" t="s">
        <v>160</v>
      </c>
      <c r="I85" s="528" t="s">
        <v>158</v>
      </c>
      <c r="J85" s="512" t="s">
        <v>147</v>
      </c>
      <c r="K85" s="249"/>
    </row>
    <row r="86" spans="1:13" ht="19.5" customHeight="1" x14ac:dyDescent="0.15">
      <c r="A86" s="303" t="s">
        <v>200</v>
      </c>
      <c r="B86" s="298">
        <v>6</v>
      </c>
      <c r="C86" s="510">
        <f t="shared" si="3"/>
        <v>0.53125</v>
      </c>
      <c r="D86" s="588">
        <v>46</v>
      </c>
      <c r="E86" s="527" t="s">
        <v>157</v>
      </c>
      <c r="F86" s="516"/>
      <c r="G86" s="506" t="s">
        <v>32</v>
      </c>
      <c r="H86" s="517" t="s">
        <v>160</v>
      </c>
      <c r="I86" s="528" t="s">
        <v>159</v>
      </c>
      <c r="J86" s="512" t="s">
        <v>145</v>
      </c>
      <c r="K86" s="249"/>
      <c r="M86" s="497"/>
    </row>
    <row r="87" spans="1:13" ht="19.5" customHeight="1" x14ac:dyDescent="0.15">
      <c r="A87" s="303" t="s">
        <v>500</v>
      </c>
      <c r="B87" s="298">
        <v>7</v>
      </c>
      <c r="C87" s="510">
        <f>C86+$C$79+0.0173611111111111</f>
        <v>0.57986111111111105</v>
      </c>
      <c r="D87" s="588">
        <v>47</v>
      </c>
      <c r="E87" s="527" t="s">
        <v>360</v>
      </c>
      <c r="F87" s="516"/>
      <c r="G87" s="506" t="s">
        <v>32</v>
      </c>
      <c r="H87" s="517"/>
      <c r="I87" s="528" t="s">
        <v>361</v>
      </c>
      <c r="J87" s="512" t="s">
        <v>364</v>
      </c>
      <c r="K87" s="249"/>
    </row>
    <row r="88" spans="1:13" ht="19.5" customHeight="1" x14ac:dyDescent="0.25">
      <c r="A88" s="326" t="s">
        <v>517</v>
      </c>
      <c r="B88" s="298">
        <v>8</v>
      </c>
      <c r="C88" s="510">
        <f t="shared" si="3"/>
        <v>0.61111111111111105</v>
      </c>
      <c r="D88" s="588">
        <v>48</v>
      </c>
      <c r="E88" s="527" t="s">
        <v>362</v>
      </c>
      <c r="F88" s="516"/>
      <c r="G88" s="506" t="s">
        <v>32</v>
      </c>
      <c r="H88" s="517"/>
      <c r="I88" s="589" t="s">
        <v>363</v>
      </c>
      <c r="J88" s="512" t="s">
        <v>365</v>
      </c>
      <c r="K88" s="249"/>
    </row>
    <row r="89" spans="1:13" ht="19.5" customHeight="1" x14ac:dyDescent="0.15">
      <c r="A89" s="303" t="s">
        <v>134</v>
      </c>
      <c r="B89" s="298"/>
      <c r="C89" s="288"/>
      <c r="D89" s="561"/>
      <c r="E89" s="554"/>
      <c r="F89" s="555"/>
      <c r="G89" s="556"/>
      <c r="H89" s="557"/>
      <c r="I89" s="466"/>
      <c r="J89" s="559"/>
      <c r="K89" s="249"/>
    </row>
    <row r="90" spans="1:13" ht="19.5" customHeight="1" x14ac:dyDescent="0.15">
      <c r="A90" s="303" t="s">
        <v>274</v>
      </c>
      <c r="B90" s="298"/>
      <c r="C90" s="288"/>
      <c r="D90" s="561"/>
      <c r="E90" s="466"/>
      <c r="F90" s="555"/>
      <c r="G90" s="556"/>
      <c r="H90" s="557"/>
      <c r="I90" s="576"/>
      <c r="J90" s="559"/>
      <c r="K90" s="249"/>
    </row>
    <row r="91" spans="1:13" ht="19.5" customHeight="1" x14ac:dyDescent="0.15">
      <c r="A91" s="472"/>
      <c r="B91" s="562"/>
      <c r="C91" s="560"/>
      <c r="D91" s="561"/>
      <c r="E91" s="568"/>
      <c r="F91" s="570"/>
      <c r="G91" s="571"/>
      <c r="H91" s="571"/>
      <c r="I91" s="568"/>
      <c r="J91" s="559"/>
      <c r="K91" s="249"/>
    </row>
    <row r="92" spans="1:13" ht="19.5" customHeight="1" thickBot="1" x14ac:dyDescent="0.2">
      <c r="A92" s="377"/>
      <c r="B92" s="367"/>
      <c r="C92" s="290"/>
      <c r="D92" s="583"/>
      <c r="E92" s="369"/>
      <c r="F92" s="365"/>
      <c r="G92" s="366"/>
      <c r="H92" s="366"/>
      <c r="I92" s="272"/>
      <c r="J92" s="292"/>
      <c r="K92" s="249"/>
    </row>
    <row r="94" spans="1:13" ht="18" customHeight="1" thickBot="1" x14ac:dyDescent="0.2">
      <c r="A94" s="853" t="s">
        <v>161</v>
      </c>
      <c r="B94" s="853"/>
      <c r="C94" s="493">
        <v>2.7777777777777776E-2</v>
      </c>
      <c r="D94" s="498"/>
      <c r="E94" s="498"/>
      <c r="F94" s="498"/>
      <c r="G94" s="498"/>
      <c r="H94" s="498"/>
      <c r="I94" s="255"/>
      <c r="J94" s="256"/>
    </row>
    <row r="95" spans="1:13" ht="18" customHeight="1" x14ac:dyDescent="0.15">
      <c r="A95" s="293" t="s">
        <v>6</v>
      </c>
      <c r="B95" s="294" t="s">
        <v>7</v>
      </c>
      <c r="C95" s="295" t="s">
        <v>8</v>
      </c>
      <c r="D95" s="295" t="s">
        <v>9</v>
      </c>
      <c r="E95" s="836" t="s">
        <v>10</v>
      </c>
      <c r="F95" s="836"/>
      <c r="G95" s="836"/>
      <c r="H95" s="836"/>
      <c r="I95" s="836"/>
      <c r="J95" s="296" t="s">
        <v>11</v>
      </c>
    </row>
    <row r="96" spans="1:13" ht="18" customHeight="1" x14ac:dyDescent="0.25">
      <c r="A96" s="297">
        <v>44401</v>
      </c>
      <c r="B96" s="298">
        <v>1</v>
      </c>
      <c r="C96" s="285">
        <v>0.58333333333333337</v>
      </c>
      <c r="D96" s="348">
        <v>45</v>
      </c>
      <c r="E96" s="265" t="s">
        <v>197</v>
      </c>
      <c r="F96" s="318">
        <v>0</v>
      </c>
      <c r="G96" s="347" t="s">
        <v>32</v>
      </c>
      <c r="H96" s="319">
        <v>4</v>
      </c>
      <c r="I96" s="374" t="s">
        <v>184</v>
      </c>
      <c r="J96" s="313" t="s">
        <v>535</v>
      </c>
    </row>
    <row r="97" spans="1:13" ht="18" customHeight="1" x14ac:dyDescent="0.15">
      <c r="A97" s="299" t="str">
        <f>"（"&amp;TEXT(A96,"aaa")&amp;"）"&amp; "祝日"</f>
        <v>（土）祝日</v>
      </c>
      <c r="B97" s="298">
        <v>2</v>
      </c>
      <c r="C97" s="288">
        <f>C96+$C$94</f>
        <v>0.61111111111111116</v>
      </c>
      <c r="D97" s="348">
        <v>46</v>
      </c>
      <c r="E97" s="265" t="s">
        <v>203</v>
      </c>
      <c r="F97" s="318">
        <v>2</v>
      </c>
      <c r="G97" s="347" t="s">
        <v>616</v>
      </c>
      <c r="H97" s="319">
        <v>2</v>
      </c>
      <c r="I97" s="374" t="s">
        <v>200</v>
      </c>
      <c r="J97" s="313" t="s">
        <v>536</v>
      </c>
      <c r="M97" s="497"/>
    </row>
    <row r="98" spans="1:13" ht="18" customHeight="1" x14ac:dyDescent="0.25">
      <c r="A98" s="300" t="s">
        <v>110</v>
      </c>
      <c r="B98" s="298">
        <v>3</v>
      </c>
      <c r="C98" s="288">
        <f>C97+$C$94+0.0173611111111111</f>
        <v>0.65625</v>
      </c>
      <c r="D98" s="348">
        <v>47</v>
      </c>
      <c r="E98" s="265" t="s">
        <v>617</v>
      </c>
      <c r="F98" s="318">
        <v>3</v>
      </c>
      <c r="G98" s="347" t="s">
        <v>32</v>
      </c>
      <c r="H98" s="319">
        <v>1</v>
      </c>
      <c r="I98" s="268" t="s">
        <v>619</v>
      </c>
      <c r="J98" s="313" t="s">
        <v>537</v>
      </c>
      <c r="M98" s="645"/>
    </row>
    <row r="99" spans="1:13" ht="18" customHeight="1" x14ac:dyDescent="0.15">
      <c r="A99" s="302" t="s">
        <v>568</v>
      </c>
      <c r="B99" s="298">
        <v>4</v>
      </c>
      <c r="C99" s="288">
        <f>C98+$C$94</f>
        <v>0.68402777777777779</v>
      </c>
      <c r="D99" s="348">
        <v>48</v>
      </c>
      <c r="E99" s="265" t="s">
        <v>618</v>
      </c>
      <c r="F99" s="318">
        <v>0</v>
      </c>
      <c r="G99" s="347" t="s">
        <v>32</v>
      </c>
      <c r="H99" s="319">
        <v>1</v>
      </c>
      <c r="I99" s="374" t="s">
        <v>620</v>
      </c>
      <c r="J99" s="313" t="s">
        <v>538</v>
      </c>
    </row>
    <row r="100" spans="1:13" ht="18" customHeight="1" x14ac:dyDescent="0.15">
      <c r="A100" s="307" t="s">
        <v>13</v>
      </c>
      <c r="B100" s="298"/>
      <c r="C100" s="288"/>
      <c r="D100" s="348"/>
      <c r="E100" s="265"/>
      <c r="F100" s="318"/>
      <c r="G100" s="347"/>
      <c r="H100" s="319"/>
      <c r="I100" s="268"/>
      <c r="J100" s="313"/>
    </row>
    <row r="101" spans="1:13" ht="18" customHeight="1" x14ac:dyDescent="0.15">
      <c r="A101" s="303" t="s">
        <v>200</v>
      </c>
      <c r="B101" s="298"/>
      <c r="C101" s="288"/>
      <c r="D101" s="348"/>
      <c r="E101" s="265"/>
      <c r="F101" s="318"/>
      <c r="G101" s="347"/>
      <c r="H101" s="319"/>
      <c r="I101" s="268"/>
      <c r="J101" s="313"/>
    </row>
    <row r="102" spans="1:13" ht="18" customHeight="1" x14ac:dyDescent="0.15">
      <c r="A102" s="303" t="s">
        <v>184</v>
      </c>
      <c r="B102" s="298"/>
      <c r="C102" s="288"/>
      <c r="D102" s="348"/>
      <c r="E102" s="265"/>
      <c r="F102" s="318"/>
      <c r="G102" s="347"/>
      <c r="H102" s="319"/>
      <c r="I102" s="268"/>
      <c r="J102" s="313"/>
    </row>
    <row r="103" spans="1:13" ht="18" customHeight="1" x14ac:dyDescent="0.25">
      <c r="A103" s="326"/>
      <c r="B103" s="298"/>
      <c r="C103" s="288"/>
      <c r="D103" s="348"/>
      <c r="E103" s="265"/>
      <c r="F103" s="318"/>
      <c r="G103" s="347"/>
      <c r="H103" s="319"/>
      <c r="I103" s="374"/>
      <c r="J103" s="313"/>
    </row>
    <row r="104" spans="1:13" ht="18" customHeight="1" x14ac:dyDescent="0.15">
      <c r="A104" s="303" t="s">
        <v>134</v>
      </c>
      <c r="B104" s="298"/>
      <c r="C104" s="288"/>
      <c r="D104" s="286"/>
      <c r="E104" s="262"/>
      <c r="F104" s="273"/>
      <c r="G104" s="347"/>
      <c r="H104" s="274"/>
      <c r="I104" s="263"/>
      <c r="J104" s="313"/>
    </row>
    <row r="105" spans="1:13" ht="18" customHeight="1" x14ac:dyDescent="0.15">
      <c r="A105" s="303" t="s">
        <v>118</v>
      </c>
      <c r="B105" s="298"/>
      <c r="C105" s="288"/>
      <c r="D105" s="286"/>
      <c r="E105" s="263"/>
      <c r="F105" s="273"/>
      <c r="G105" s="347"/>
      <c r="H105" s="274"/>
      <c r="I105" s="264"/>
      <c r="J105" s="313"/>
    </row>
    <row r="106" spans="1:13" ht="18" customHeight="1" x14ac:dyDescent="0.15">
      <c r="A106" s="303"/>
      <c r="B106" s="298"/>
      <c r="C106" s="288"/>
      <c r="D106" s="286"/>
      <c r="E106" s="268"/>
      <c r="F106" s="318"/>
      <c r="G106" s="319"/>
      <c r="H106" s="319"/>
      <c r="I106" s="268"/>
      <c r="J106" s="313"/>
    </row>
    <row r="107" spans="1:13" ht="18" customHeight="1" thickBot="1" x14ac:dyDescent="0.2">
      <c r="A107" s="377"/>
      <c r="B107" s="367"/>
      <c r="C107" s="290"/>
      <c r="D107" s="583"/>
      <c r="E107" s="369"/>
      <c r="F107" s="365"/>
      <c r="G107" s="366"/>
      <c r="H107" s="366"/>
      <c r="I107" s="272"/>
      <c r="J107" s="292"/>
    </row>
  </sheetData>
  <mergeCells count="10">
    <mergeCell ref="A94:B94"/>
    <mergeCell ref="E95:I95"/>
    <mergeCell ref="E80:I80"/>
    <mergeCell ref="A1:J1"/>
    <mergeCell ref="E4:I4"/>
    <mergeCell ref="E20:I20"/>
    <mergeCell ref="E35:I35"/>
    <mergeCell ref="E50:I50"/>
    <mergeCell ref="E65:I65"/>
    <mergeCell ref="A79:B79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71" firstPageNumber="4294963191" orientation="portrait" horizontalDpi="4294967293" r:id="rId1"/>
  <headerFooter alignWithMargins="0"/>
  <rowBreaks count="2" manualBreakCount="2">
    <brk id="48" max="9" man="1"/>
    <brk id="78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44"/>
  <sheetViews>
    <sheetView showGridLines="0" view="pageBreakPreview" topLeftCell="A16" zoomScale="90" zoomScaleNormal="85" zoomScaleSheetLayoutView="90" workbookViewId="0">
      <selection activeCell="N18" sqref="N18"/>
    </sheetView>
  </sheetViews>
  <sheetFormatPr defaultColWidth="3.625" defaultRowHeight="17.25" x14ac:dyDescent="0.15"/>
  <cols>
    <col min="1" max="2" width="3.25" customWidth="1"/>
    <col min="3" max="3" width="3.25" style="9" customWidth="1"/>
    <col min="4" max="4" width="3.25" customWidth="1"/>
    <col min="5" max="9" width="3.25" style="9" customWidth="1"/>
    <col min="10" max="10" width="3.25" customWidth="1"/>
    <col min="11" max="15" width="3.25" style="9" customWidth="1"/>
    <col min="16" max="16" width="3.25" customWidth="1"/>
    <col min="17" max="18" width="3.25" style="9" customWidth="1"/>
    <col min="19" max="19" width="3.25" customWidth="1"/>
    <col min="20" max="21" width="3.25" style="9" customWidth="1"/>
    <col min="22" max="22" width="3.25" customWidth="1"/>
    <col min="23" max="23" width="3.25" style="9" customWidth="1"/>
    <col min="24" max="24" width="3.25" style="6" customWidth="1"/>
    <col min="25" max="33" width="3.25" customWidth="1"/>
    <col min="34" max="34" width="3.25" style="9" customWidth="1"/>
    <col min="35" max="35" width="3.25" customWidth="1"/>
    <col min="36" max="37" width="3.25" style="9" customWidth="1"/>
    <col min="38" max="40" width="2.75" customWidth="1"/>
  </cols>
  <sheetData>
    <row r="1" spans="1:40" ht="27.75" customHeight="1" x14ac:dyDescent="0.15">
      <c r="A1" s="848" t="s">
        <v>190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  <c r="AF1" s="849"/>
      <c r="AG1" s="849"/>
      <c r="AH1" s="849"/>
      <c r="AI1" s="849"/>
      <c r="AJ1" s="849"/>
      <c r="AK1" s="849"/>
      <c r="AL1" s="849"/>
      <c r="AM1" s="3"/>
      <c r="AN1" s="3"/>
    </row>
    <row r="2" spans="1:40" ht="12" customHeight="1" x14ac:dyDescent="0.2">
      <c r="A2" s="3"/>
      <c r="B2" s="3"/>
      <c r="C2" s="7"/>
      <c r="D2" s="3"/>
      <c r="E2" s="7"/>
      <c r="F2" s="7"/>
      <c r="G2" s="7"/>
      <c r="H2" s="7"/>
      <c r="I2" s="7"/>
      <c r="J2" s="3"/>
      <c r="K2" s="7"/>
      <c r="L2" s="7"/>
      <c r="M2" s="7"/>
      <c r="N2" s="7"/>
      <c r="O2" s="7"/>
      <c r="P2" s="3"/>
      <c r="Q2" s="7"/>
      <c r="R2" s="7"/>
      <c r="S2" s="3"/>
      <c r="T2" s="7"/>
      <c r="U2" s="7"/>
      <c r="V2" s="3"/>
      <c r="W2" s="7"/>
      <c r="X2" s="5"/>
      <c r="AI2" s="3"/>
      <c r="AJ2" s="7"/>
      <c r="AK2" s="7"/>
      <c r="AL2" s="3"/>
    </row>
    <row r="3" spans="1:40" ht="36" customHeight="1" thickBot="1" x14ac:dyDescent="0.25">
      <c r="A3" s="161"/>
      <c r="C3" s="162" t="s">
        <v>5</v>
      </c>
      <c r="D3" s="162"/>
      <c r="E3" s="162"/>
      <c r="F3" s="8"/>
      <c r="G3" s="1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2"/>
      <c r="T3" s="10"/>
      <c r="U3" s="10"/>
      <c r="V3" s="2"/>
      <c r="W3" s="10"/>
      <c r="X3" s="8"/>
      <c r="Y3" s="163"/>
      <c r="Z3" s="8"/>
      <c r="AA3" s="164"/>
      <c r="AB3" s="163"/>
      <c r="AC3" s="163"/>
      <c r="AD3" s="151"/>
      <c r="AE3" s="165"/>
      <c r="AF3" s="165"/>
      <c r="AG3" s="165"/>
      <c r="AH3" s="166"/>
      <c r="AI3" s="161"/>
      <c r="AJ3" s="166"/>
      <c r="AK3" s="166"/>
      <c r="AL3" s="163"/>
      <c r="AM3" s="163"/>
      <c r="AN3" s="163"/>
    </row>
    <row r="4" spans="1:40" ht="36" customHeight="1" thickBot="1" x14ac:dyDescent="0.2">
      <c r="A4" s="161"/>
      <c r="C4" s="764" t="s">
        <v>177</v>
      </c>
      <c r="D4" s="765"/>
      <c r="E4" s="766"/>
      <c r="F4" s="842" t="str">
        <f>C5</f>
        <v>SEISEKI A</v>
      </c>
      <c r="G4" s="843"/>
      <c r="H4" s="844"/>
      <c r="I4" s="770" t="str">
        <f>C6</f>
        <v>SEISEKI B</v>
      </c>
      <c r="J4" s="771"/>
      <c r="K4" s="769"/>
      <c r="L4" s="770" t="str">
        <f>C7</f>
        <v>東寺方</v>
      </c>
      <c r="M4" s="771"/>
      <c r="N4" s="769"/>
      <c r="O4" s="770" t="str">
        <f>C8</f>
        <v>永山</v>
      </c>
      <c r="P4" s="771"/>
      <c r="Q4" s="769"/>
      <c r="R4" s="861" t="str">
        <f>C9</f>
        <v>多摩B</v>
      </c>
      <c r="S4" s="771"/>
      <c r="T4" s="769"/>
      <c r="U4" s="770" t="str">
        <f>C10</f>
        <v>落合</v>
      </c>
      <c r="V4" s="771"/>
      <c r="W4" s="772"/>
      <c r="X4" s="153" t="s">
        <v>4</v>
      </c>
      <c r="Y4" s="11" t="s">
        <v>3</v>
      </c>
      <c r="Z4" s="11" t="s">
        <v>2</v>
      </c>
      <c r="AA4" s="39" t="s">
        <v>1</v>
      </c>
      <c r="AB4" s="12" t="s">
        <v>0</v>
      </c>
      <c r="AC4" s="151"/>
      <c r="AD4" s="151"/>
      <c r="AE4" s="165"/>
      <c r="AF4" s="165"/>
      <c r="AG4" s="165"/>
      <c r="AH4" s="166"/>
      <c r="AI4" s="161"/>
      <c r="AJ4" s="166"/>
      <c r="AK4" s="166"/>
    </row>
    <row r="5" spans="1:40" ht="36" customHeight="1" x14ac:dyDescent="0.15">
      <c r="A5" s="161"/>
      <c r="C5" s="776" t="s">
        <v>184</v>
      </c>
      <c r="D5" s="777"/>
      <c r="E5" s="777"/>
      <c r="F5" s="778"/>
      <c r="G5" s="779"/>
      <c r="H5" s="780"/>
      <c r="I5" s="167">
        <v>6</v>
      </c>
      <c r="J5" s="457" t="s">
        <v>379</v>
      </c>
      <c r="K5" s="168">
        <v>0</v>
      </c>
      <c r="L5" s="169">
        <v>1</v>
      </c>
      <c r="M5" s="456" t="s">
        <v>379</v>
      </c>
      <c r="N5" s="171">
        <v>0</v>
      </c>
      <c r="O5" s="167">
        <v>8</v>
      </c>
      <c r="P5" s="457" t="s">
        <v>379</v>
      </c>
      <c r="Q5" s="168">
        <v>0</v>
      </c>
      <c r="R5" s="169">
        <v>12</v>
      </c>
      <c r="S5" s="457" t="s">
        <v>379</v>
      </c>
      <c r="T5" s="171">
        <v>0</v>
      </c>
      <c r="U5" s="447">
        <v>8</v>
      </c>
      <c r="V5" s="546" t="s">
        <v>396</v>
      </c>
      <c r="W5" s="449">
        <v>1</v>
      </c>
      <c r="X5" s="355">
        <f>COUNTIF(F5:W5,"〇")*3+COUNTIF(F5:W5,"△")</f>
        <v>15</v>
      </c>
      <c r="Y5" s="152">
        <f>F5+I5+L5+O5+R5+U5</f>
        <v>35</v>
      </c>
      <c r="Z5" s="353">
        <f>H5+K5+N5+Q5+T5+W5</f>
        <v>1</v>
      </c>
      <c r="AA5" s="354">
        <f>Y5-Z5</f>
        <v>34</v>
      </c>
      <c r="AB5" s="378">
        <v>1</v>
      </c>
      <c r="AC5" s="151"/>
      <c r="AD5" s="151"/>
      <c r="AE5" s="165"/>
      <c r="AF5" s="165"/>
      <c r="AG5" s="165"/>
      <c r="AH5" s="166"/>
      <c r="AI5" s="161"/>
      <c r="AJ5" s="166"/>
      <c r="AK5" s="166"/>
    </row>
    <row r="6" spans="1:40" s="4" customFormat="1" ht="36" customHeight="1" x14ac:dyDescent="0.15">
      <c r="A6" s="161"/>
      <c r="C6" s="781" t="s">
        <v>178</v>
      </c>
      <c r="D6" s="782"/>
      <c r="E6" s="782"/>
      <c r="F6" s="174">
        <v>0</v>
      </c>
      <c r="G6" s="175" t="s">
        <v>326</v>
      </c>
      <c r="H6" s="176">
        <v>6</v>
      </c>
      <c r="I6" s="787"/>
      <c r="J6" s="788"/>
      <c r="K6" s="789"/>
      <c r="L6" s="178">
        <v>0</v>
      </c>
      <c r="M6" s="469" t="s">
        <v>397</v>
      </c>
      <c r="N6" s="176">
        <v>2</v>
      </c>
      <c r="O6" s="177">
        <v>1</v>
      </c>
      <c r="P6" s="471" t="s">
        <v>397</v>
      </c>
      <c r="Q6" s="177">
        <v>4</v>
      </c>
      <c r="R6" s="178">
        <v>4</v>
      </c>
      <c r="S6" s="469" t="s">
        <v>379</v>
      </c>
      <c r="T6" s="176">
        <v>0</v>
      </c>
      <c r="U6" s="450">
        <v>1</v>
      </c>
      <c r="V6" s="451" t="s">
        <v>390</v>
      </c>
      <c r="W6" s="452">
        <v>1</v>
      </c>
      <c r="X6" s="356">
        <f t="shared" ref="X6:X10" si="0">COUNTIF(F6:W6,"〇")*3+COUNTIF(F6:W6,"△")</f>
        <v>4</v>
      </c>
      <c r="Y6" s="357">
        <f t="shared" ref="Y6:Y10" si="1">F6+I6+L6+O6+R6+U6</f>
        <v>6</v>
      </c>
      <c r="Z6" s="358">
        <f t="shared" ref="Z6:Z10" si="2">H6+K6+N6+Q6+T6+W6</f>
        <v>13</v>
      </c>
      <c r="AA6" s="359">
        <f t="shared" ref="AA6:AA10" si="3">Y6-Z6</f>
        <v>-7</v>
      </c>
      <c r="AB6" s="380">
        <v>5</v>
      </c>
      <c r="AC6" s="428"/>
      <c r="AD6" s="151"/>
      <c r="AE6" s="165"/>
      <c r="AF6" s="165"/>
      <c r="AG6" s="165"/>
      <c r="AH6" s="166"/>
      <c r="AI6" s="161"/>
      <c r="AJ6" s="166"/>
      <c r="AK6" s="166"/>
    </row>
    <row r="7" spans="1:40" s="4" customFormat="1" ht="36" customHeight="1" x14ac:dyDescent="0.15">
      <c r="A7" s="161"/>
      <c r="C7" s="781" t="s">
        <v>183</v>
      </c>
      <c r="D7" s="782"/>
      <c r="E7" s="783"/>
      <c r="F7" s="174">
        <v>0</v>
      </c>
      <c r="G7" s="175" t="s">
        <v>326</v>
      </c>
      <c r="H7" s="176">
        <v>1</v>
      </c>
      <c r="I7" s="177">
        <v>2</v>
      </c>
      <c r="J7" s="469" t="s">
        <v>398</v>
      </c>
      <c r="K7" s="177">
        <v>0</v>
      </c>
      <c r="L7" s="787"/>
      <c r="M7" s="788"/>
      <c r="N7" s="789"/>
      <c r="O7" s="430">
        <v>4</v>
      </c>
      <c r="P7" s="469" t="s">
        <v>324</v>
      </c>
      <c r="Q7" s="431">
        <v>1</v>
      </c>
      <c r="R7" s="178">
        <v>7</v>
      </c>
      <c r="S7" s="469" t="s">
        <v>398</v>
      </c>
      <c r="T7" s="176">
        <v>0</v>
      </c>
      <c r="U7" s="450">
        <v>0</v>
      </c>
      <c r="V7" s="175" t="s">
        <v>326</v>
      </c>
      <c r="W7" s="452">
        <v>4</v>
      </c>
      <c r="X7" s="356">
        <f t="shared" si="0"/>
        <v>9</v>
      </c>
      <c r="Y7" s="357">
        <f t="shared" si="1"/>
        <v>13</v>
      </c>
      <c r="Z7" s="358">
        <f t="shared" si="2"/>
        <v>6</v>
      </c>
      <c r="AA7" s="359">
        <f t="shared" si="3"/>
        <v>7</v>
      </c>
      <c r="AB7" s="380">
        <v>3</v>
      </c>
      <c r="AC7" s="428"/>
      <c r="AD7" s="151"/>
      <c r="AE7" s="165"/>
      <c r="AF7" s="165"/>
      <c r="AG7" s="165"/>
      <c r="AH7" s="166"/>
      <c r="AI7" s="161"/>
      <c r="AJ7" s="166"/>
      <c r="AK7" s="166"/>
    </row>
    <row r="8" spans="1:40" s="4" customFormat="1" ht="36" customHeight="1" x14ac:dyDescent="0.15">
      <c r="A8" s="161"/>
      <c r="C8" s="781" t="s">
        <v>182</v>
      </c>
      <c r="D8" s="782"/>
      <c r="E8" s="782"/>
      <c r="F8" s="174">
        <v>0</v>
      </c>
      <c r="G8" s="175" t="s">
        <v>326</v>
      </c>
      <c r="H8" s="176">
        <v>8</v>
      </c>
      <c r="I8" s="177">
        <v>4</v>
      </c>
      <c r="J8" s="455" t="s">
        <v>398</v>
      </c>
      <c r="K8" s="177">
        <v>1</v>
      </c>
      <c r="L8" s="178">
        <v>1</v>
      </c>
      <c r="M8" s="175" t="s">
        <v>326</v>
      </c>
      <c r="N8" s="176">
        <v>4</v>
      </c>
      <c r="O8" s="787"/>
      <c r="P8" s="788"/>
      <c r="Q8" s="789"/>
      <c r="R8" s="178">
        <v>4</v>
      </c>
      <c r="S8" s="175" t="s">
        <v>327</v>
      </c>
      <c r="T8" s="176">
        <v>0</v>
      </c>
      <c r="U8" s="450">
        <v>2</v>
      </c>
      <c r="V8" s="451" t="s">
        <v>399</v>
      </c>
      <c r="W8" s="452">
        <v>6</v>
      </c>
      <c r="X8" s="356">
        <f t="shared" si="0"/>
        <v>6</v>
      </c>
      <c r="Y8" s="357">
        <f t="shared" si="1"/>
        <v>11</v>
      </c>
      <c r="Z8" s="358">
        <f t="shared" si="2"/>
        <v>19</v>
      </c>
      <c r="AA8" s="359">
        <f t="shared" si="3"/>
        <v>-8</v>
      </c>
      <c r="AB8" s="380">
        <v>4</v>
      </c>
      <c r="AC8" s="428"/>
      <c r="AD8" s="151"/>
      <c r="AE8" s="165"/>
      <c r="AF8" s="165"/>
      <c r="AG8" s="165"/>
      <c r="AH8" s="166"/>
      <c r="AI8" s="161"/>
      <c r="AJ8" s="166"/>
      <c r="AK8" s="166"/>
    </row>
    <row r="9" spans="1:40" s="4" customFormat="1" ht="36" customHeight="1" x14ac:dyDescent="0.15">
      <c r="A9" s="161"/>
      <c r="C9" s="781" t="s">
        <v>41</v>
      </c>
      <c r="D9" s="845"/>
      <c r="E9" s="846"/>
      <c r="F9" s="440">
        <v>0</v>
      </c>
      <c r="G9" s="175" t="s">
        <v>326</v>
      </c>
      <c r="H9" s="442">
        <v>12</v>
      </c>
      <c r="I9" s="443">
        <v>0</v>
      </c>
      <c r="J9" s="175" t="s">
        <v>326</v>
      </c>
      <c r="K9" s="443">
        <v>4</v>
      </c>
      <c r="L9" s="444">
        <v>0</v>
      </c>
      <c r="M9" s="469" t="s">
        <v>397</v>
      </c>
      <c r="N9" s="442">
        <v>7</v>
      </c>
      <c r="O9" s="445">
        <v>0</v>
      </c>
      <c r="P9" s="175" t="s">
        <v>326</v>
      </c>
      <c r="Q9" s="445">
        <v>4</v>
      </c>
      <c r="R9" s="787"/>
      <c r="S9" s="788"/>
      <c r="T9" s="789"/>
      <c r="U9" s="453">
        <v>0</v>
      </c>
      <c r="V9" s="175" t="s">
        <v>326</v>
      </c>
      <c r="W9" s="454">
        <v>8</v>
      </c>
      <c r="X9" s="356">
        <f t="shared" si="0"/>
        <v>0</v>
      </c>
      <c r="Y9" s="357">
        <f t="shared" si="1"/>
        <v>0</v>
      </c>
      <c r="Z9" s="358">
        <f t="shared" si="2"/>
        <v>35</v>
      </c>
      <c r="AA9" s="359">
        <f t="shared" si="3"/>
        <v>-35</v>
      </c>
      <c r="AB9" s="446">
        <v>6</v>
      </c>
      <c r="AC9" s="428"/>
      <c r="AD9" s="151"/>
      <c r="AE9" s="165"/>
      <c r="AF9" s="165"/>
      <c r="AG9" s="165"/>
      <c r="AH9" s="166"/>
      <c r="AI9" s="161"/>
      <c r="AJ9" s="166"/>
      <c r="AK9" s="166"/>
    </row>
    <row r="10" spans="1:40" ht="36" customHeight="1" thickBot="1" x14ac:dyDescent="0.2">
      <c r="A10" s="161"/>
      <c r="C10" s="797" t="s">
        <v>118</v>
      </c>
      <c r="D10" s="798"/>
      <c r="E10" s="798"/>
      <c r="F10" s="179">
        <v>1</v>
      </c>
      <c r="G10" s="477" t="s">
        <v>397</v>
      </c>
      <c r="H10" s="181">
        <v>8</v>
      </c>
      <c r="I10" s="182">
        <v>1</v>
      </c>
      <c r="J10" s="182" t="s">
        <v>328</v>
      </c>
      <c r="K10" s="182">
        <v>1</v>
      </c>
      <c r="L10" s="183">
        <v>4</v>
      </c>
      <c r="M10" s="182" t="s">
        <v>327</v>
      </c>
      <c r="N10" s="181">
        <v>0</v>
      </c>
      <c r="O10" s="182">
        <v>6</v>
      </c>
      <c r="P10" s="473" t="s">
        <v>398</v>
      </c>
      <c r="Q10" s="182">
        <v>2</v>
      </c>
      <c r="R10" s="183">
        <v>8</v>
      </c>
      <c r="S10" s="182" t="s">
        <v>327</v>
      </c>
      <c r="T10" s="182">
        <v>0</v>
      </c>
      <c r="U10" s="799"/>
      <c r="V10" s="800"/>
      <c r="W10" s="801"/>
      <c r="X10" s="360">
        <f t="shared" si="0"/>
        <v>10</v>
      </c>
      <c r="Y10" s="361">
        <f t="shared" si="1"/>
        <v>20</v>
      </c>
      <c r="Z10" s="362">
        <f t="shared" si="2"/>
        <v>11</v>
      </c>
      <c r="AA10" s="363">
        <f t="shared" si="3"/>
        <v>9</v>
      </c>
      <c r="AB10" s="381">
        <v>2</v>
      </c>
      <c r="AC10" s="151"/>
      <c r="AD10" s="151"/>
      <c r="AE10" s="165"/>
      <c r="AF10" s="165"/>
      <c r="AG10" s="165"/>
      <c r="AH10" s="166"/>
      <c r="AI10" s="161"/>
      <c r="AJ10" s="166"/>
      <c r="AK10" s="166"/>
    </row>
    <row r="11" spans="1:40" ht="25.15" customHeight="1" thickBot="1" x14ac:dyDescent="0.2">
      <c r="A11" s="161"/>
      <c r="C11" s="184"/>
      <c r="D11" s="185"/>
      <c r="E11" s="185"/>
      <c r="F11" s="186"/>
      <c r="G11" s="187"/>
      <c r="H11" s="186"/>
      <c r="I11" s="186"/>
      <c r="J11" s="186"/>
      <c r="K11" s="186"/>
      <c r="L11" s="186"/>
      <c r="M11" s="188"/>
      <c r="N11" s="186"/>
      <c r="O11" s="186"/>
      <c r="P11" s="186"/>
      <c r="Q11" s="186"/>
      <c r="R11" s="186"/>
      <c r="S11" s="188"/>
      <c r="T11" s="186"/>
      <c r="U11" s="186"/>
      <c r="V11" s="187"/>
      <c r="W11" s="186"/>
      <c r="X11" s="186"/>
      <c r="Y11" s="186"/>
      <c r="Z11" s="186"/>
      <c r="AA11" s="189"/>
      <c r="AB11" s="189"/>
      <c r="AC11" s="151"/>
      <c r="AD11" s="151"/>
      <c r="AE11" s="165"/>
      <c r="AF11" s="165"/>
      <c r="AG11" s="165"/>
      <c r="AH11" s="166"/>
      <c r="AI11" s="161"/>
      <c r="AJ11" s="166"/>
      <c r="AK11" s="166"/>
    </row>
    <row r="12" spans="1:40" ht="36" customHeight="1" thickBot="1" x14ac:dyDescent="0.2">
      <c r="A12" s="161"/>
      <c r="C12" s="764" t="s">
        <v>181</v>
      </c>
      <c r="D12" s="765"/>
      <c r="E12" s="766"/>
      <c r="F12" s="842" t="str">
        <f>C13</f>
        <v>17多摩</v>
      </c>
      <c r="G12" s="843"/>
      <c r="H12" s="844"/>
      <c r="I12" s="770" t="str">
        <f>C14</f>
        <v>多摩A</v>
      </c>
      <c r="J12" s="771"/>
      <c r="K12" s="769"/>
      <c r="L12" s="770" t="str">
        <f>C15</f>
        <v>聖ヶ丘</v>
      </c>
      <c r="M12" s="771"/>
      <c r="N12" s="769"/>
      <c r="O12" s="770" t="str">
        <f>C16</f>
        <v>鶴牧</v>
      </c>
      <c r="P12" s="771"/>
      <c r="Q12" s="769"/>
      <c r="R12" s="770" t="str">
        <f>C17</f>
        <v>TKｽﾍﾟﾗｰﾚ</v>
      </c>
      <c r="S12" s="771"/>
      <c r="T12" s="769"/>
      <c r="U12" s="773"/>
      <c r="V12" s="774"/>
      <c r="W12" s="775"/>
      <c r="X12" s="432" t="s">
        <v>4</v>
      </c>
      <c r="Y12" s="11" t="s">
        <v>3</v>
      </c>
      <c r="Z12" s="11" t="s">
        <v>2</v>
      </c>
      <c r="AA12" s="39" t="s">
        <v>1</v>
      </c>
      <c r="AB12" s="12" t="s">
        <v>0</v>
      </c>
      <c r="AC12" s="151"/>
      <c r="AD12" s="151"/>
      <c r="AE12" s="165"/>
      <c r="AF12" s="165"/>
      <c r="AG12" s="165"/>
      <c r="AH12" s="166"/>
      <c r="AI12" s="161"/>
      <c r="AJ12" s="166"/>
      <c r="AK12" s="166"/>
    </row>
    <row r="13" spans="1:40" ht="36" customHeight="1" x14ac:dyDescent="0.15">
      <c r="A13" s="161"/>
      <c r="C13" s="776" t="s">
        <v>198</v>
      </c>
      <c r="D13" s="777"/>
      <c r="E13" s="777"/>
      <c r="F13" s="778"/>
      <c r="G13" s="779"/>
      <c r="H13" s="780"/>
      <c r="I13" s="167">
        <v>0</v>
      </c>
      <c r="J13" s="167" t="s">
        <v>326</v>
      </c>
      <c r="K13" s="168">
        <v>6</v>
      </c>
      <c r="L13" s="169">
        <v>2</v>
      </c>
      <c r="M13" s="456" t="s">
        <v>379</v>
      </c>
      <c r="N13" s="171">
        <v>0</v>
      </c>
      <c r="O13" s="167">
        <v>0</v>
      </c>
      <c r="P13" s="457" t="s">
        <v>399</v>
      </c>
      <c r="Q13" s="168">
        <v>6</v>
      </c>
      <c r="R13" s="169">
        <v>0</v>
      </c>
      <c r="S13" s="170" t="s">
        <v>326</v>
      </c>
      <c r="T13" s="171">
        <v>8</v>
      </c>
      <c r="U13" s="172"/>
      <c r="V13" s="154"/>
      <c r="W13" s="173"/>
      <c r="X13" s="355">
        <f>COUNTIF(F13:T13,"〇")*3+COUNTIF(F13:T13,"△")</f>
        <v>3</v>
      </c>
      <c r="Y13" s="152">
        <f t="shared" ref="Y13:Y17" si="4">F13+I13+L13+O13+R13</f>
        <v>2</v>
      </c>
      <c r="Z13" s="353">
        <f t="shared" ref="Z13:Z17" si="5">H13+K13+N13+Q13+T13</f>
        <v>20</v>
      </c>
      <c r="AA13" s="354">
        <f>Y13-Z13</f>
        <v>-18</v>
      </c>
      <c r="AB13" s="378">
        <v>5</v>
      </c>
      <c r="AC13" s="151"/>
      <c r="AD13" s="151"/>
      <c r="AE13" s="165"/>
      <c r="AF13" s="165"/>
      <c r="AG13" s="165"/>
      <c r="AH13" s="166"/>
      <c r="AI13" s="161"/>
      <c r="AJ13" s="166"/>
      <c r="AK13" s="166"/>
    </row>
    <row r="14" spans="1:40" ht="36" customHeight="1" x14ac:dyDescent="0.15">
      <c r="A14" s="161"/>
      <c r="C14" s="781" t="s">
        <v>197</v>
      </c>
      <c r="D14" s="782"/>
      <c r="E14" s="783"/>
      <c r="F14" s="190">
        <v>6</v>
      </c>
      <c r="G14" s="175" t="s">
        <v>327</v>
      </c>
      <c r="H14" s="191">
        <v>0</v>
      </c>
      <c r="I14" s="787"/>
      <c r="J14" s="788"/>
      <c r="K14" s="789"/>
      <c r="L14" s="178">
        <v>4</v>
      </c>
      <c r="M14" s="175" t="s">
        <v>327</v>
      </c>
      <c r="N14" s="176">
        <v>0</v>
      </c>
      <c r="O14" s="178">
        <v>1</v>
      </c>
      <c r="P14" s="175" t="s">
        <v>329</v>
      </c>
      <c r="Q14" s="176">
        <v>3</v>
      </c>
      <c r="R14" s="178">
        <v>2</v>
      </c>
      <c r="S14" s="455" t="s">
        <v>400</v>
      </c>
      <c r="T14" s="176">
        <v>2</v>
      </c>
      <c r="U14" s="155"/>
      <c r="V14" s="156"/>
      <c r="W14" s="157"/>
      <c r="X14" s="356">
        <f t="shared" ref="X14:X17" si="6">COUNTIF(F14:T14,"〇")*3+COUNTIF(F14:T14,"△")</f>
        <v>7</v>
      </c>
      <c r="Y14" s="357">
        <f t="shared" si="4"/>
        <v>13</v>
      </c>
      <c r="Z14" s="358">
        <f t="shared" si="5"/>
        <v>5</v>
      </c>
      <c r="AA14" s="359">
        <f t="shared" ref="AA14:AA17" si="7">Y14-Z14</f>
        <v>8</v>
      </c>
      <c r="AB14" s="379">
        <v>2</v>
      </c>
      <c r="AC14" s="151"/>
      <c r="AD14" s="151"/>
      <c r="AE14" s="165"/>
      <c r="AF14" s="165"/>
      <c r="AG14" s="165"/>
      <c r="AH14" s="166"/>
      <c r="AI14" s="161"/>
      <c r="AJ14" s="166"/>
      <c r="AK14" s="166"/>
    </row>
    <row r="15" spans="1:40" s="4" customFormat="1" ht="36" customHeight="1" x14ac:dyDescent="0.15">
      <c r="A15" s="161"/>
      <c r="C15" s="781" t="s">
        <v>202</v>
      </c>
      <c r="D15" s="782"/>
      <c r="E15" s="782"/>
      <c r="F15" s="174">
        <v>0</v>
      </c>
      <c r="G15" s="175" t="s">
        <v>329</v>
      </c>
      <c r="H15" s="176">
        <v>2</v>
      </c>
      <c r="I15" s="177">
        <v>0</v>
      </c>
      <c r="J15" s="175" t="s">
        <v>329</v>
      </c>
      <c r="K15" s="177">
        <v>4</v>
      </c>
      <c r="L15" s="787"/>
      <c r="M15" s="788"/>
      <c r="N15" s="789"/>
      <c r="O15" s="177">
        <v>6</v>
      </c>
      <c r="P15" s="177" t="s">
        <v>327</v>
      </c>
      <c r="Q15" s="177">
        <v>1</v>
      </c>
      <c r="R15" s="178">
        <v>0</v>
      </c>
      <c r="S15" s="455" t="s">
        <v>397</v>
      </c>
      <c r="T15" s="176">
        <v>3</v>
      </c>
      <c r="U15" s="155"/>
      <c r="V15" s="156"/>
      <c r="W15" s="157"/>
      <c r="X15" s="356">
        <f t="shared" si="6"/>
        <v>3</v>
      </c>
      <c r="Y15" s="357">
        <f t="shared" si="4"/>
        <v>6</v>
      </c>
      <c r="Z15" s="358">
        <f t="shared" si="5"/>
        <v>10</v>
      </c>
      <c r="AA15" s="359">
        <f t="shared" si="7"/>
        <v>-4</v>
      </c>
      <c r="AB15" s="380">
        <v>4</v>
      </c>
      <c r="AC15" s="428"/>
      <c r="AD15" s="151"/>
      <c r="AE15" s="165"/>
      <c r="AF15" s="165"/>
      <c r="AG15" s="165"/>
      <c r="AH15" s="166"/>
      <c r="AI15" s="161"/>
      <c r="AJ15" s="166"/>
      <c r="AK15" s="166"/>
    </row>
    <row r="16" spans="1:40" s="4" customFormat="1" ht="36" customHeight="1" x14ac:dyDescent="0.15">
      <c r="A16" s="161"/>
      <c r="C16" s="781" t="s">
        <v>204</v>
      </c>
      <c r="D16" s="782"/>
      <c r="E16" s="782"/>
      <c r="F16" s="174">
        <v>6</v>
      </c>
      <c r="G16" s="455" t="s">
        <v>396</v>
      </c>
      <c r="H16" s="176">
        <v>0</v>
      </c>
      <c r="I16" s="177">
        <v>3</v>
      </c>
      <c r="J16" s="471" t="s">
        <v>380</v>
      </c>
      <c r="K16" s="177">
        <v>1</v>
      </c>
      <c r="L16" s="178">
        <v>1</v>
      </c>
      <c r="M16" s="175" t="s">
        <v>329</v>
      </c>
      <c r="N16" s="176">
        <v>6</v>
      </c>
      <c r="O16" s="787"/>
      <c r="P16" s="788"/>
      <c r="Q16" s="789"/>
      <c r="R16" s="178">
        <v>1</v>
      </c>
      <c r="S16" s="175" t="s">
        <v>329</v>
      </c>
      <c r="T16" s="176">
        <v>3</v>
      </c>
      <c r="U16" s="155"/>
      <c r="V16" s="156"/>
      <c r="W16" s="157"/>
      <c r="X16" s="356">
        <f t="shared" si="6"/>
        <v>6</v>
      </c>
      <c r="Y16" s="357">
        <f t="shared" si="4"/>
        <v>11</v>
      </c>
      <c r="Z16" s="358">
        <f t="shared" si="5"/>
        <v>10</v>
      </c>
      <c r="AA16" s="359">
        <f t="shared" si="7"/>
        <v>1</v>
      </c>
      <c r="AB16" s="380">
        <v>3</v>
      </c>
      <c r="AC16" s="428"/>
      <c r="AD16" s="151"/>
      <c r="AE16" s="165"/>
      <c r="AF16" s="165"/>
      <c r="AG16" s="165"/>
      <c r="AH16" s="166"/>
      <c r="AI16" s="161"/>
      <c r="AJ16" s="166"/>
      <c r="AK16" s="166"/>
    </row>
    <row r="17" spans="1:37" ht="36" customHeight="1" thickBot="1" x14ac:dyDescent="0.2">
      <c r="A17" s="161"/>
      <c r="C17" s="797" t="s">
        <v>180</v>
      </c>
      <c r="D17" s="798"/>
      <c r="E17" s="798"/>
      <c r="F17" s="179">
        <v>8</v>
      </c>
      <c r="G17" s="180" t="s">
        <v>327</v>
      </c>
      <c r="H17" s="181">
        <v>0</v>
      </c>
      <c r="I17" s="182">
        <v>2</v>
      </c>
      <c r="J17" s="473" t="s">
        <v>400</v>
      </c>
      <c r="K17" s="182">
        <v>2</v>
      </c>
      <c r="L17" s="183">
        <v>3</v>
      </c>
      <c r="M17" s="477" t="s">
        <v>396</v>
      </c>
      <c r="N17" s="181">
        <v>0</v>
      </c>
      <c r="O17" s="182">
        <v>3</v>
      </c>
      <c r="P17" s="180" t="s">
        <v>327</v>
      </c>
      <c r="Q17" s="182">
        <v>1</v>
      </c>
      <c r="R17" s="799"/>
      <c r="S17" s="800"/>
      <c r="T17" s="847"/>
      <c r="U17" s="794"/>
      <c r="V17" s="795"/>
      <c r="W17" s="796"/>
      <c r="X17" s="360">
        <f t="shared" si="6"/>
        <v>10</v>
      </c>
      <c r="Y17" s="361">
        <f t="shared" si="4"/>
        <v>16</v>
      </c>
      <c r="Z17" s="362">
        <f t="shared" si="5"/>
        <v>3</v>
      </c>
      <c r="AA17" s="363">
        <f t="shared" si="7"/>
        <v>13</v>
      </c>
      <c r="AB17" s="381">
        <v>1</v>
      </c>
      <c r="AC17" s="151"/>
      <c r="AD17" s="151"/>
      <c r="AE17" s="165"/>
      <c r="AF17" s="165"/>
      <c r="AG17" s="165"/>
      <c r="AH17" s="166"/>
      <c r="AI17" s="161"/>
      <c r="AJ17" s="166"/>
      <c r="AK17" s="166"/>
    </row>
    <row r="18" spans="1:37" ht="36" customHeight="1" x14ac:dyDescent="0.15">
      <c r="A18" s="161"/>
      <c r="B18" s="185"/>
      <c r="C18" s="186"/>
      <c r="D18" s="187"/>
      <c r="E18" s="186"/>
      <c r="F18" s="186"/>
      <c r="G18" s="186"/>
      <c r="H18" s="186"/>
      <c r="I18" s="186"/>
      <c r="J18" s="188"/>
      <c r="K18" s="186"/>
      <c r="L18" s="186"/>
      <c r="M18" s="186"/>
      <c r="N18" s="186"/>
      <c r="O18" s="186"/>
      <c r="P18" s="188"/>
      <c r="Q18" s="186"/>
      <c r="R18" s="186"/>
      <c r="S18" s="187"/>
      <c r="T18" s="186"/>
      <c r="U18" s="186"/>
      <c r="V18" s="186"/>
      <c r="W18" s="186"/>
      <c r="X18" s="189"/>
      <c r="Y18" s="189"/>
      <c r="Z18" s="192"/>
      <c r="AA18" s="192"/>
      <c r="AB18" s="193"/>
      <c r="AC18" s="151"/>
      <c r="AD18" s="151"/>
      <c r="AE18" s="165"/>
      <c r="AF18" s="165"/>
      <c r="AG18" s="165"/>
      <c r="AH18" s="166"/>
      <c r="AI18" s="161"/>
      <c r="AJ18" s="166"/>
      <c r="AK18" s="166"/>
    </row>
    <row r="20" spans="1:37" ht="18" thickBot="1" x14ac:dyDescent="0.2">
      <c r="A20" s="9"/>
      <c r="B20" s="9"/>
      <c r="C20" s="584" t="s">
        <v>23</v>
      </c>
      <c r="D20" s="585"/>
      <c r="E20"/>
      <c r="G20"/>
      <c r="L20"/>
      <c r="N20"/>
      <c r="Q20"/>
      <c r="S20" s="6"/>
      <c r="T20"/>
      <c r="U20"/>
      <c r="W20"/>
      <c r="X20"/>
      <c r="AC20" s="9"/>
      <c r="AE20" s="9"/>
      <c r="AF20" s="9"/>
      <c r="AG20" s="9"/>
      <c r="AH20"/>
      <c r="AJ20"/>
      <c r="AK20"/>
    </row>
    <row r="21" spans="1:37" ht="18" thickTop="1" x14ac:dyDescent="0.15">
      <c r="E21" s="205"/>
      <c r="F21"/>
      <c r="H21"/>
      <c r="K21"/>
      <c r="L21"/>
      <c r="N21"/>
      <c r="O21"/>
      <c r="P21" s="855" t="s">
        <v>604</v>
      </c>
      <c r="Q21" s="856"/>
      <c r="R21" s="856"/>
      <c r="S21" s="856"/>
      <c r="T21" s="856"/>
      <c r="U21" s="856"/>
      <c r="V21" s="856"/>
      <c r="W21" s="857"/>
      <c r="X21"/>
      <c r="Y21" s="206"/>
      <c r="Z21" s="206"/>
      <c r="AA21" s="206"/>
      <c r="AB21" s="206"/>
      <c r="AC21" s="206"/>
      <c r="AD21" s="206"/>
      <c r="AE21" s="32"/>
      <c r="AF21" s="32"/>
      <c r="AG21" s="32"/>
      <c r="AH21" s="32"/>
      <c r="AI21" s="32"/>
      <c r="AJ21"/>
      <c r="AK21"/>
    </row>
    <row r="22" spans="1:37" ht="18" thickBot="1" x14ac:dyDescent="0.2">
      <c r="B22" s="31"/>
      <c r="C22" s="31"/>
      <c r="D22" s="31"/>
      <c r="E22" s="32"/>
      <c r="F22" s="31"/>
      <c r="G22" s="31"/>
      <c r="H22" s="31"/>
      <c r="I22" s="31"/>
      <c r="J22" s="31"/>
      <c r="K22" s="31"/>
      <c r="L22" s="31"/>
      <c r="M22" s="33"/>
      <c r="N22" s="33"/>
      <c r="O22"/>
      <c r="P22" s="858"/>
      <c r="Q22" s="859"/>
      <c r="R22" s="859"/>
      <c r="S22" s="859"/>
      <c r="T22" s="859"/>
      <c r="U22" s="859"/>
      <c r="V22" s="859"/>
      <c r="W22" s="860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3"/>
      <c r="AI22" s="9"/>
      <c r="AJ22"/>
      <c r="AK22"/>
    </row>
    <row r="23" spans="1:37" ht="18" thickTop="1" x14ac:dyDescent="0.15">
      <c r="B23" s="31"/>
      <c r="C23" s="31"/>
      <c r="D23" s="31"/>
      <c r="E23"/>
      <c r="F23" s="31"/>
      <c r="G23" s="31"/>
      <c r="H23" s="31"/>
      <c r="I23" s="31"/>
      <c r="J23" s="31"/>
      <c r="K23" s="406"/>
      <c r="L23" s="410"/>
      <c r="M23" s="410"/>
      <c r="N23" s="413"/>
      <c r="O23" s="413"/>
      <c r="P23" s="414"/>
      <c r="Q23" s="410"/>
      <c r="R23" s="410"/>
      <c r="S23" s="747"/>
      <c r="T23" s="384"/>
      <c r="U23" s="33"/>
      <c r="V23" s="33"/>
      <c r="W23" s="32"/>
      <c r="X23" s="36"/>
      <c r="Y23" s="36"/>
      <c r="Z23" s="36"/>
      <c r="AA23" s="36"/>
      <c r="AB23" s="36"/>
      <c r="AC23" s="36"/>
      <c r="AD23" s="36"/>
      <c r="AE23" s="36"/>
      <c r="AF23" s="207" t="s">
        <v>22</v>
      </c>
      <c r="AG23" s="36"/>
      <c r="AH23" s="208"/>
      <c r="AJ23"/>
      <c r="AK23"/>
    </row>
    <row r="24" spans="1:37" ht="14.25" thickBot="1" x14ac:dyDescent="0.2">
      <c r="B24" s="35"/>
      <c r="C24" s="36"/>
      <c r="D24" s="121" t="s">
        <v>22</v>
      </c>
      <c r="E24"/>
      <c r="F24" s="35"/>
      <c r="G24" s="35"/>
      <c r="H24" s="35"/>
      <c r="I24" s="36"/>
      <c r="J24" s="121" t="s">
        <v>22</v>
      </c>
      <c r="K24" s="737"/>
      <c r="L24" s="737"/>
      <c r="M24" s="737"/>
      <c r="N24" s="737"/>
      <c r="O24" s="737"/>
      <c r="P24" s="738"/>
      <c r="Q24" s="737"/>
      <c r="R24" s="737"/>
      <c r="S24" s="739"/>
      <c r="T24" s="385"/>
      <c r="U24" s="209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403"/>
      <c r="AG24" s="403"/>
      <c r="AH24" s="403"/>
      <c r="AI24" s="34"/>
      <c r="AJ24"/>
      <c r="AK24"/>
    </row>
    <row r="25" spans="1:37" ht="17.25" customHeight="1" x14ac:dyDescent="0.15">
      <c r="B25" s="31"/>
      <c r="C25"/>
      <c r="D25" s="403"/>
      <c r="E25" s="34"/>
      <c r="F25" s="31"/>
      <c r="G25" s="31"/>
      <c r="H25" s="31"/>
      <c r="I25"/>
      <c r="J25" s="607">
        <v>1</v>
      </c>
      <c r="K25" s="338"/>
      <c r="L25" s="338"/>
      <c r="M25" s="338"/>
      <c r="N25" s="338"/>
      <c r="O25" s="338"/>
      <c r="P25" s="338"/>
      <c r="Q25" s="338"/>
      <c r="R25" s="338"/>
      <c r="S25" s="838">
        <v>58</v>
      </c>
      <c r="T25" s="840"/>
      <c r="U25" s="146"/>
      <c r="V25" s="145"/>
      <c r="W25" s="145"/>
      <c r="X25" s="145"/>
      <c r="Y25" s="145"/>
      <c r="Z25" s="145"/>
      <c r="AA25" s="145"/>
      <c r="AB25" s="145"/>
      <c r="AC25" s="616">
        <v>0</v>
      </c>
      <c r="AD25" s="338"/>
      <c r="AE25" s="338"/>
      <c r="AF25" s="388"/>
      <c r="AH25"/>
      <c r="AJ25"/>
      <c r="AK25"/>
    </row>
    <row r="26" spans="1:37" ht="17.25" customHeight="1" x14ac:dyDescent="0.15">
      <c r="B26" s="31"/>
      <c r="C26" s="403"/>
      <c r="D26" s="403"/>
      <c r="E26"/>
      <c r="F26" s="31"/>
      <c r="G26" s="31"/>
      <c r="H26" s="31"/>
      <c r="I26" s="403"/>
      <c r="J26" s="607"/>
      <c r="K26" s="338"/>
      <c r="L26" s="403"/>
      <c r="M26" s="403"/>
      <c r="N26" s="403"/>
      <c r="O26"/>
      <c r="P26" s="405" t="s">
        <v>22</v>
      </c>
      <c r="Q26" s="405"/>
      <c r="R26" s="405"/>
      <c r="S26" s="806" t="s">
        <v>603</v>
      </c>
      <c r="T26" s="806"/>
      <c r="U26" s="405"/>
      <c r="V26" s="405"/>
      <c r="W26" s="405"/>
      <c r="X26"/>
      <c r="Y26" s="403"/>
      <c r="Z26" s="403"/>
      <c r="AA26" s="403"/>
      <c r="AB26" s="338"/>
      <c r="AC26" s="616"/>
      <c r="AD26" s="339"/>
      <c r="AE26" s="339"/>
      <c r="AF26" s="339"/>
      <c r="AH26"/>
      <c r="AJ26"/>
      <c r="AK26"/>
    </row>
    <row r="27" spans="1:37" ht="17.25" customHeight="1" x14ac:dyDescent="0.15">
      <c r="B27" s="35"/>
      <c r="C27" s="36"/>
      <c r="D27" s="433"/>
      <c r="E27"/>
      <c r="F27" s="35"/>
      <c r="G27" s="35"/>
      <c r="H27" s="35"/>
      <c r="I27" s="36"/>
      <c r="J27" s="608"/>
      <c r="K27" s="339"/>
      <c r="L27" s="207" t="s">
        <v>22</v>
      </c>
      <c r="M27" s="36"/>
      <c r="N27" s="36"/>
      <c r="O27" s="36"/>
      <c r="P27" s="36"/>
      <c r="Q27" s="212"/>
      <c r="R27" s="212"/>
      <c r="S27" s="213"/>
      <c r="T27" s="742"/>
      <c r="U27" s="212"/>
      <c r="V27" s="36"/>
      <c r="W27" s="36"/>
      <c r="X27" s="36"/>
      <c r="Y27" s="36"/>
      <c r="Z27" s="36"/>
      <c r="AA27" s="36"/>
      <c r="AB27" s="339"/>
      <c r="AC27" s="617"/>
      <c r="AD27" s="338"/>
      <c r="AE27" s="338"/>
      <c r="AF27" s="338"/>
      <c r="AG27" s="34"/>
      <c r="AH27"/>
      <c r="AJ27"/>
      <c r="AK27"/>
    </row>
    <row r="28" spans="1:37" ht="17.25" customHeight="1" x14ac:dyDescent="0.15">
      <c r="B28" s="31"/>
      <c r="C28" s="403"/>
      <c r="D28" s="403"/>
      <c r="E28" s="34"/>
      <c r="F28" s="31"/>
      <c r="G28" s="31"/>
      <c r="H28" s="31"/>
      <c r="I28" s="403"/>
      <c r="J28" s="607"/>
      <c r="K28" s="338">
        <v>2</v>
      </c>
      <c r="L28" s="434"/>
      <c r="M28" s="435"/>
      <c r="N28" s="435"/>
      <c r="O28" s="435"/>
      <c r="P28" s="436" t="s">
        <v>22</v>
      </c>
      <c r="Q28" s="436"/>
      <c r="R28" s="436"/>
      <c r="S28" s="841">
        <v>57</v>
      </c>
      <c r="T28" s="838"/>
      <c r="U28" s="743"/>
      <c r="V28" s="732"/>
      <c r="W28" s="732"/>
      <c r="X28" s="732"/>
      <c r="Y28" s="732"/>
      <c r="Z28" s="732"/>
      <c r="AA28" s="744"/>
      <c r="AB28" s="338">
        <v>3</v>
      </c>
      <c r="AC28" s="616"/>
      <c r="AD28" s="338"/>
      <c r="AE28" s="338"/>
      <c r="AF28" s="388"/>
      <c r="AH28"/>
      <c r="AJ28"/>
      <c r="AK28"/>
    </row>
    <row r="29" spans="1:37" ht="17.25" customHeight="1" thickBot="1" x14ac:dyDescent="0.2">
      <c r="B29" s="121" t="s">
        <v>22</v>
      </c>
      <c r="C29" s="214"/>
      <c r="D29" s="215"/>
      <c r="E29"/>
      <c r="F29" s="121" t="s">
        <v>22</v>
      </c>
      <c r="G29" s="216"/>
      <c r="H29" s="216"/>
      <c r="I29" s="214"/>
      <c r="J29" s="609"/>
      <c r="K29" s="334"/>
      <c r="L29" s="437"/>
      <c r="M29" s="215"/>
      <c r="N29" s="438"/>
      <c r="O29" s="207" t="s">
        <v>22</v>
      </c>
      <c r="P29" s="215"/>
      <c r="Q29" s="215"/>
      <c r="R29" s="215"/>
      <c r="S29" s="215"/>
      <c r="T29" s="215"/>
      <c r="U29" s="418"/>
      <c r="V29" s="418"/>
      <c r="W29" s="418"/>
      <c r="X29" s="745" t="s">
        <v>22</v>
      </c>
      <c r="Y29" s="343"/>
      <c r="Z29" s="343"/>
      <c r="AA29" s="746"/>
      <c r="AB29" s="409"/>
      <c r="AC29" s="618"/>
      <c r="AD29" s="619"/>
      <c r="AE29" s="619"/>
      <c r="AF29" s="620"/>
      <c r="AH29"/>
      <c r="AJ29"/>
      <c r="AK29"/>
    </row>
    <row r="30" spans="1:37" ht="17.25" customHeight="1" x14ac:dyDescent="0.15">
      <c r="B30" s="42"/>
      <c r="C30" s="439"/>
      <c r="D30" s="218"/>
      <c r="E30" s="42"/>
      <c r="F30" s="42">
        <v>1</v>
      </c>
      <c r="G30" s="604"/>
      <c r="H30" s="606"/>
      <c r="I30" s="606"/>
      <c r="J30" s="838">
        <v>55</v>
      </c>
      <c r="K30" s="839"/>
      <c r="L30" s="404"/>
      <c r="M30" s="147"/>
      <c r="N30" s="600"/>
      <c r="O30" s="612">
        <v>0</v>
      </c>
      <c r="P30" s="40"/>
      <c r="Q30" s="40"/>
      <c r="R30" s="40"/>
      <c r="S30" s="218"/>
      <c r="T30" s="218"/>
      <c r="U30" s="218"/>
      <c r="V30" s="41"/>
      <c r="W30" s="42"/>
      <c r="X30" s="42">
        <v>1</v>
      </c>
      <c r="Y30" s="614"/>
      <c r="Z30" s="149"/>
      <c r="AA30" s="149"/>
      <c r="AB30" s="839">
        <v>56</v>
      </c>
      <c r="AC30" s="838"/>
      <c r="AD30" s="599"/>
      <c r="AE30" s="332"/>
      <c r="AF30" s="599"/>
      <c r="AG30" s="612">
        <v>3</v>
      </c>
      <c r="AH30" s="394"/>
      <c r="AI30" s="40"/>
      <c r="AJ30" s="218"/>
      <c r="AK30" s="218"/>
    </row>
    <row r="31" spans="1:37" ht="17.25" customHeight="1" thickBot="1" x14ac:dyDescent="0.2">
      <c r="B31" s="219"/>
      <c r="C31" s="207" t="s">
        <v>22</v>
      </c>
      <c r="D31" s="219"/>
      <c r="E31" s="602"/>
      <c r="F31" s="603"/>
      <c r="G31" s="336"/>
      <c r="H31" s="217"/>
      <c r="I31" s="207" t="s">
        <v>22</v>
      </c>
      <c r="J31" s="219"/>
      <c r="K31" s="214"/>
      <c r="L31" s="121" t="s">
        <v>22</v>
      </c>
      <c r="M31" s="219"/>
      <c r="N31" s="335"/>
      <c r="O31" s="613"/>
      <c r="P31" s="217"/>
      <c r="Q31" s="207" t="s">
        <v>22</v>
      </c>
      <c r="R31" s="219"/>
      <c r="S31" s="214"/>
      <c r="T31" s="214"/>
      <c r="U31" s="214"/>
      <c r="V31" s="121" t="s">
        <v>22</v>
      </c>
      <c r="W31" s="219"/>
      <c r="X31" s="219"/>
      <c r="Y31" s="613"/>
      <c r="Z31" s="615"/>
      <c r="AA31" s="207" t="s">
        <v>22</v>
      </c>
      <c r="AB31" s="219"/>
      <c r="AC31" s="214"/>
      <c r="AD31" s="121" t="s">
        <v>22</v>
      </c>
      <c r="AE31" s="219"/>
      <c r="AF31" s="335"/>
      <c r="AG31" s="613"/>
      <c r="AH31" s="615"/>
      <c r="AI31" s="207" t="s">
        <v>22</v>
      </c>
      <c r="AJ31" s="214"/>
      <c r="AK31" s="214"/>
    </row>
    <row r="32" spans="1:37" ht="17.25" customHeight="1" x14ac:dyDescent="0.15">
      <c r="C32" s="218"/>
      <c r="D32" s="218">
        <v>14</v>
      </c>
      <c r="E32" s="604"/>
      <c r="F32" s="838">
        <v>51</v>
      </c>
      <c r="G32" s="839"/>
      <c r="H32" s="147"/>
      <c r="I32" s="220">
        <v>0</v>
      </c>
      <c r="J32" s="218"/>
      <c r="K32" s="221"/>
      <c r="L32" s="222">
        <v>0</v>
      </c>
      <c r="M32" s="404"/>
      <c r="N32" s="839">
        <v>52</v>
      </c>
      <c r="O32" s="838"/>
      <c r="P32" s="610"/>
      <c r="Q32" s="218">
        <v>3</v>
      </c>
      <c r="R32" s="218"/>
      <c r="S32" s="218"/>
      <c r="T32" s="218"/>
      <c r="U32" s="218"/>
      <c r="V32" s="218">
        <v>1</v>
      </c>
      <c r="W32" s="141"/>
      <c r="X32" s="839">
        <v>53</v>
      </c>
      <c r="Y32" s="838"/>
      <c r="Z32" s="332"/>
      <c r="AA32" s="612">
        <v>1</v>
      </c>
      <c r="AB32" s="218"/>
      <c r="AC32" s="221"/>
      <c r="AD32" s="222">
        <v>1</v>
      </c>
      <c r="AE32" s="404"/>
      <c r="AF32" s="839">
        <v>54</v>
      </c>
      <c r="AG32" s="838"/>
      <c r="AH32" s="332"/>
      <c r="AI32" s="612">
        <v>1</v>
      </c>
      <c r="AJ32" s="218"/>
      <c r="AK32" s="218"/>
    </row>
    <row r="33" spans="2:37" ht="17.25" customHeight="1" x14ac:dyDescent="0.15">
      <c r="C33" s="223"/>
      <c r="D33" s="223"/>
      <c r="E33" s="605"/>
      <c r="F33" s="223"/>
      <c r="G33" s="223"/>
      <c r="H33" s="225"/>
      <c r="I33" s="223"/>
      <c r="J33" s="223"/>
      <c r="L33" s="226"/>
      <c r="M33" s="224"/>
      <c r="N33" s="223"/>
      <c r="O33" s="223"/>
      <c r="P33" s="611"/>
      <c r="Q33" s="223"/>
      <c r="R33" s="223"/>
      <c r="S33" s="223"/>
      <c r="T33" s="223"/>
      <c r="U33" s="223"/>
      <c r="V33" s="226"/>
      <c r="W33" s="224"/>
      <c r="X33" s="851" t="s">
        <v>505</v>
      </c>
      <c r="Y33" s="851"/>
      <c r="Z33" s="334"/>
      <c r="AA33" s="605"/>
      <c r="AB33" s="223"/>
      <c r="AC33" s="9"/>
      <c r="AD33" s="226"/>
      <c r="AE33" s="224"/>
      <c r="AF33" s="851" t="s">
        <v>504</v>
      </c>
      <c r="AG33" s="851"/>
      <c r="AH33" s="383"/>
      <c r="AI33" s="605"/>
      <c r="AJ33" s="223"/>
      <c r="AK33" s="223"/>
    </row>
    <row r="34" spans="2:37" ht="17.25" customHeight="1" x14ac:dyDescent="0.15">
      <c r="C34"/>
      <c r="D34" s="828" t="s">
        <v>112</v>
      </c>
      <c r="E34" s="829"/>
      <c r="F34" s="228"/>
      <c r="G34" s="228"/>
      <c r="H34" s="828" t="s">
        <v>185</v>
      </c>
      <c r="I34" s="829"/>
      <c r="J34" s="228"/>
      <c r="K34" s="228"/>
      <c r="L34" s="828" t="s">
        <v>186</v>
      </c>
      <c r="M34" s="829"/>
      <c r="N34" s="228"/>
      <c r="O34" s="228"/>
      <c r="P34" s="828" t="s">
        <v>19</v>
      </c>
      <c r="Q34" s="829"/>
      <c r="R34" s="228"/>
      <c r="S34" s="228"/>
      <c r="T34" s="228"/>
      <c r="U34" s="228"/>
      <c r="V34" s="828" t="s">
        <v>21</v>
      </c>
      <c r="W34" s="829"/>
      <c r="X34" s="228"/>
      <c r="Y34" s="228"/>
      <c r="Z34" s="828" t="s">
        <v>187</v>
      </c>
      <c r="AA34" s="829"/>
      <c r="AB34" s="228"/>
      <c r="AC34" s="228"/>
      <c r="AD34" s="828" t="s">
        <v>188</v>
      </c>
      <c r="AE34" s="829"/>
      <c r="AF34" s="228"/>
      <c r="AG34" s="228"/>
      <c r="AH34" s="828" t="s">
        <v>20</v>
      </c>
      <c r="AI34" s="829"/>
      <c r="AJ34" s="228"/>
      <c r="AK34" s="228"/>
    </row>
    <row r="35" spans="2:37" ht="17.25" customHeight="1" x14ac:dyDescent="0.15">
      <c r="C35"/>
      <c r="D35" s="822" t="s">
        <v>409</v>
      </c>
      <c r="E35" s="823"/>
      <c r="F35" s="229"/>
      <c r="G35" s="230"/>
      <c r="H35" s="822" t="s">
        <v>417</v>
      </c>
      <c r="I35" s="823"/>
      <c r="J35" s="229"/>
      <c r="K35" s="230"/>
      <c r="L35" s="822" t="s">
        <v>411</v>
      </c>
      <c r="M35" s="823"/>
      <c r="N35" s="229"/>
      <c r="O35" s="230"/>
      <c r="P35" s="822" t="s">
        <v>412</v>
      </c>
      <c r="Q35" s="823"/>
      <c r="R35" s="231"/>
      <c r="S35" s="230"/>
      <c r="T35" s="230"/>
      <c r="U35" s="230"/>
      <c r="V35" s="822" t="s">
        <v>410</v>
      </c>
      <c r="W35" s="823"/>
      <c r="X35" s="229"/>
      <c r="Y35" s="230"/>
      <c r="Z35" s="822" t="s">
        <v>414</v>
      </c>
      <c r="AA35" s="823"/>
      <c r="AB35" s="229"/>
      <c r="AC35" s="230"/>
      <c r="AD35" s="822" t="s">
        <v>418</v>
      </c>
      <c r="AE35" s="823"/>
      <c r="AF35" s="229"/>
      <c r="AG35" s="230"/>
      <c r="AH35" s="822" t="s">
        <v>413</v>
      </c>
      <c r="AI35" s="823"/>
      <c r="AJ35" s="230"/>
      <c r="AK35" s="230"/>
    </row>
    <row r="36" spans="2:37" ht="19.5" customHeight="1" x14ac:dyDescent="0.15">
      <c r="C36"/>
      <c r="D36" s="824"/>
      <c r="E36" s="825"/>
      <c r="F36" s="229"/>
      <c r="G36" s="230"/>
      <c r="H36" s="824"/>
      <c r="I36" s="825"/>
      <c r="J36" s="229"/>
      <c r="K36" s="230"/>
      <c r="L36" s="824"/>
      <c r="M36" s="825"/>
      <c r="N36" s="229"/>
      <c r="O36" s="230"/>
      <c r="P36" s="824"/>
      <c r="Q36" s="825"/>
      <c r="R36" s="231"/>
      <c r="S36" s="230"/>
      <c r="T36" s="230"/>
      <c r="U36" s="230"/>
      <c r="V36" s="824"/>
      <c r="W36" s="825"/>
      <c r="X36" s="229"/>
      <c r="Y36" s="230"/>
      <c r="Z36" s="824"/>
      <c r="AA36" s="825"/>
      <c r="AB36" s="229"/>
      <c r="AC36" s="230"/>
      <c r="AD36" s="824"/>
      <c r="AE36" s="825"/>
      <c r="AF36" s="229"/>
      <c r="AG36" s="230"/>
      <c r="AH36" s="824"/>
      <c r="AI36" s="825"/>
      <c r="AJ36" s="230"/>
      <c r="AK36" s="230"/>
    </row>
    <row r="37" spans="2:37" ht="19.5" customHeight="1" x14ac:dyDescent="0.15">
      <c r="C37"/>
      <c r="D37" s="824"/>
      <c r="E37" s="825"/>
      <c r="F37" s="229"/>
      <c r="G37" s="230"/>
      <c r="H37" s="824"/>
      <c r="I37" s="825"/>
      <c r="J37" s="229"/>
      <c r="K37" s="230"/>
      <c r="L37" s="824"/>
      <c r="M37" s="825"/>
      <c r="N37" s="229"/>
      <c r="O37" s="230"/>
      <c r="P37" s="824"/>
      <c r="Q37" s="825"/>
      <c r="R37" s="231"/>
      <c r="S37" s="230"/>
      <c r="T37" s="230"/>
      <c r="U37" s="230"/>
      <c r="V37" s="824"/>
      <c r="W37" s="825"/>
      <c r="X37" s="229"/>
      <c r="Y37" s="230"/>
      <c r="Z37" s="824"/>
      <c r="AA37" s="825"/>
      <c r="AB37" s="229"/>
      <c r="AC37" s="230"/>
      <c r="AD37" s="824"/>
      <c r="AE37" s="825"/>
      <c r="AF37" s="229"/>
      <c r="AG37" s="230"/>
      <c r="AH37" s="824"/>
      <c r="AI37" s="825"/>
      <c r="AJ37" s="230"/>
      <c r="AK37" s="230"/>
    </row>
    <row r="38" spans="2:37" ht="19.5" customHeight="1" x14ac:dyDescent="0.15">
      <c r="C38"/>
      <c r="D38" s="824"/>
      <c r="E38" s="825"/>
      <c r="F38" s="229"/>
      <c r="G38" s="230"/>
      <c r="H38" s="824"/>
      <c r="I38" s="825"/>
      <c r="J38" s="229"/>
      <c r="K38" s="230"/>
      <c r="L38" s="824"/>
      <c r="M38" s="825"/>
      <c r="N38" s="229"/>
      <c r="O38" s="230"/>
      <c r="P38" s="824"/>
      <c r="Q38" s="825"/>
      <c r="R38" s="231"/>
      <c r="S38" s="230"/>
      <c r="T38" s="230"/>
      <c r="U38" s="230"/>
      <c r="V38" s="824"/>
      <c r="W38" s="825"/>
      <c r="X38" s="229"/>
      <c r="Y38" s="230"/>
      <c r="Z38" s="824"/>
      <c r="AA38" s="825"/>
      <c r="AB38" s="229"/>
      <c r="AC38" s="230"/>
      <c r="AD38" s="824"/>
      <c r="AE38" s="825"/>
      <c r="AF38" s="229"/>
      <c r="AG38" s="230"/>
      <c r="AH38" s="824"/>
      <c r="AI38" s="825"/>
      <c r="AJ38" s="230"/>
      <c r="AK38" s="230"/>
    </row>
    <row r="39" spans="2:37" ht="19.5" customHeight="1" x14ac:dyDescent="0.15">
      <c r="C39"/>
      <c r="D39" s="824"/>
      <c r="E39" s="825"/>
      <c r="F39" s="229"/>
      <c r="G39" s="230"/>
      <c r="H39" s="824"/>
      <c r="I39" s="825"/>
      <c r="J39" s="229"/>
      <c r="K39" s="230"/>
      <c r="L39" s="824"/>
      <c r="M39" s="825"/>
      <c r="N39" s="229"/>
      <c r="O39" s="230"/>
      <c r="P39" s="824"/>
      <c r="Q39" s="825"/>
      <c r="R39" s="231"/>
      <c r="S39" s="230"/>
      <c r="T39" s="230"/>
      <c r="U39" s="230"/>
      <c r="V39" s="824"/>
      <c r="W39" s="825"/>
      <c r="X39" s="229"/>
      <c r="Y39" s="230"/>
      <c r="Z39" s="824"/>
      <c r="AA39" s="825"/>
      <c r="AB39" s="229"/>
      <c r="AC39" s="230"/>
      <c r="AD39" s="824"/>
      <c r="AE39" s="825"/>
      <c r="AF39" s="229"/>
      <c r="AG39" s="230"/>
      <c r="AH39" s="824"/>
      <c r="AI39" s="825"/>
      <c r="AJ39" s="230"/>
      <c r="AK39" s="230"/>
    </row>
    <row r="40" spans="2:37" ht="19.5" customHeight="1" x14ac:dyDescent="0.15">
      <c r="C40"/>
      <c r="D40" s="824"/>
      <c r="E40" s="825"/>
      <c r="F40" s="229"/>
      <c r="G40" s="230"/>
      <c r="H40" s="824"/>
      <c r="I40" s="825"/>
      <c r="J40" s="229"/>
      <c r="K40" s="230"/>
      <c r="L40" s="824"/>
      <c r="M40" s="825"/>
      <c r="N40" s="229"/>
      <c r="O40" s="230"/>
      <c r="P40" s="824"/>
      <c r="Q40" s="825"/>
      <c r="R40" s="231"/>
      <c r="S40" s="230"/>
      <c r="T40" s="230"/>
      <c r="U40" s="230"/>
      <c r="V40" s="824"/>
      <c r="W40" s="825"/>
      <c r="X40" s="229"/>
      <c r="Y40" s="230"/>
      <c r="Z40" s="824"/>
      <c r="AA40" s="825"/>
      <c r="AB40" s="229"/>
      <c r="AC40" s="230"/>
      <c r="AD40" s="824"/>
      <c r="AE40" s="825"/>
      <c r="AF40" s="229"/>
      <c r="AG40" s="230"/>
      <c r="AH40" s="824"/>
      <c r="AI40" s="825"/>
      <c r="AJ40" s="230"/>
      <c r="AK40" s="230"/>
    </row>
    <row r="41" spans="2:37" ht="19.5" customHeight="1" x14ac:dyDescent="0.15">
      <c r="C41"/>
      <c r="D41" s="824"/>
      <c r="E41" s="825"/>
      <c r="F41" s="229"/>
      <c r="G41" s="230"/>
      <c r="H41" s="824"/>
      <c r="I41" s="825"/>
      <c r="J41" s="229"/>
      <c r="K41" s="230"/>
      <c r="L41" s="824"/>
      <c r="M41" s="825"/>
      <c r="N41" s="229"/>
      <c r="O41" s="230"/>
      <c r="P41" s="824"/>
      <c r="Q41" s="825"/>
      <c r="R41" s="231"/>
      <c r="S41" s="230"/>
      <c r="T41" s="230"/>
      <c r="U41" s="230"/>
      <c r="V41" s="824"/>
      <c r="W41" s="825"/>
      <c r="X41" s="229"/>
      <c r="Y41" s="230"/>
      <c r="Z41" s="824"/>
      <c r="AA41" s="825"/>
      <c r="AB41" s="229"/>
      <c r="AC41" s="230"/>
      <c r="AD41" s="824"/>
      <c r="AE41" s="825"/>
      <c r="AF41" s="229"/>
      <c r="AG41" s="230"/>
      <c r="AH41" s="824"/>
      <c r="AI41" s="825"/>
      <c r="AJ41" s="230"/>
      <c r="AK41" s="230"/>
    </row>
    <row r="42" spans="2:37" ht="19.5" customHeight="1" x14ac:dyDescent="0.15">
      <c r="C42"/>
      <c r="D42" s="824"/>
      <c r="E42" s="825"/>
      <c r="F42" s="229"/>
      <c r="G42" s="230"/>
      <c r="H42" s="824"/>
      <c r="I42" s="825"/>
      <c r="J42" s="229"/>
      <c r="K42" s="230"/>
      <c r="L42" s="824"/>
      <c r="M42" s="825"/>
      <c r="N42" s="229"/>
      <c r="O42" s="230"/>
      <c r="P42" s="824"/>
      <c r="Q42" s="825"/>
      <c r="R42" s="231"/>
      <c r="S42" s="230"/>
      <c r="T42" s="230"/>
      <c r="U42" s="230"/>
      <c r="V42" s="824"/>
      <c r="W42" s="825"/>
      <c r="X42" s="229"/>
      <c r="Y42" s="230"/>
      <c r="Z42" s="824"/>
      <c r="AA42" s="825"/>
      <c r="AB42" s="229"/>
      <c r="AC42" s="230"/>
      <c r="AD42" s="824"/>
      <c r="AE42" s="825"/>
      <c r="AF42" s="229"/>
      <c r="AG42" s="230"/>
      <c r="AH42" s="824"/>
      <c r="AI42" s="825"/>
      <c r="AJ42" s="230"/>
      <c r="AK42" s="230"/>
    </row>
    <row r="43" spans="2:37" ht="19.5" customHeight="1" x14ac:dyDescent="0.15">
      <c r="C43"/>
      <c r="D43" s="826"/>
      <c r="E43" s="827"/>
      <c r="F43" s="229"/>
      <c r="G43" s="230"/>
      <c r="H43" s="826"/>
      <c r="I43" s="827"/>
      <c r="J43" s="229"/>
      <c r="K43" s="230"/>
      <c r="L43" s="826"/>
      <c r="M43" s="827"/>
      <c r="N43" s="229"/>
      <c r="O43" s="230"/>
      <c r="P43" s="826"/>
      <c r="Q43" s="827"/>
      <c r="R43" s="231"/>
      <c r="S43" s="232"/>
      <c r="T43" s="232"/>
      <c r="U43" s="232"/>
      <c r="V43" s="826"/>
      <c r="W43" s="827"/>
      <c r="X43" s="229"/>
      <c r="Y43" s="230"/>
      <c r="Z43" s="826"/>
      <c r="AA43" s="827"/>
      <c r="AB43" s="229"/>
      <c r="AC43" s="230"/>
      <c r="AD43" s="826"/>
      <c r="AE43" s="827"/>
      <c r="AF43" s="229"/>
      <c r="AG43" s="230"/>
      <c r="AH43" s="826"/>
      <c r="AI43" s="827"/>
      <c r="AJ43" s="230"/>
      <c r="AK43" s="230"/>
    </row>
    <row r="44" spans="2:37" ht="19.5" customHeight="1" x14ac:dyDescent="0.15">
      <c r="B44" s="9"/>
      <c r="C44"/>
      <c r="D44" s="9"/>
      <c r="I44"/>
      <c r="J44" s="9"/>
      <c r="L44"/>
      <c r="O44"/>
      <c r="P44" s="9"/>
      <c r="Q44" s="6"/>
      <c r="R44"/>
      <c r="T44"/>
      <c r="U44"/>
      <c r="W44"/>
      <c r="X44"/>
      <c r="AA44" s="9"/>
      <c r="AC44" s="9"/>
      <c r="AD44" s="9"/>
      <c r="AE44" s="9"/>
      <c r="AF44" s="9"/>
      <c r="AG44" s="9"/>
      <c r="AH44"/>
      <c r="AI44" s="9"/>
    </row>
  </sheetData>
  <mergeCells count="66">
    <mergeCell ref="L7:N7"/>
    <mergeCell ref="A1:AL1"/>
    <mergeCell ref="C4:E4"/>
    <mergeCell ref="F4:H4"/>
    <mergeCell ref="I4:K4"/>
    <mergeCell ref="L4:N4"/>
    <mergeCell ref="O4:Q4"/>
    <mergeCell ref="R4:T4"/>
    <mergeCell ref="U4:W4"/>
    <mergeCell ref="C5:E5"/>
    <mergeCell ref="F5:H5"/>
    <mergeCell ref="C6:E6"/>
    <mergeCell ref="I6:K6"/>
    <mergeCell ref="C7:E7"/>
    <mergeCell ref="C8:E8"/>
    <mergeCell ref="O8:Q8"/>
    <mergeCell ref="R9:T9"/>
    <mergeCell ref="C10:E10"/>
    <mergeCell ref="U10:W10"/>
    <mergeCell ref="C9:E9"/>
    <mergeCell ref="R12:T12"/>
    <mergeCell ref="U12:W12"/>
    <mergeCell ref="C13:E13"/>
    <mergeCell ref="F13:H13"/>
    <mergeCell ref="C14:E14"/>
    <mergeCell ref="I14:K14"/>
    <mergeCell ref="C12:E12"/>
    <mergeCell ref="F12:H12"/>
    <mergeCell ref="I12:K12"/>
    <mergeCell ref="L12:N12"/>
    <mergeCell ref="O12:Q12"/>
    <mergeCell ref="AD34:AE34"/>
    <mergeCell ref="X33:Y33"/>
    <mergeCell ref="Z34:AA34"/>
    <mergeCell ref="C15:E15"/>
    <mergeCell ref="L15:N15"/>
    <mergeCell ref="C16:E16"/>
    <mergeCell ref="O16:Q16"/>
    <mergeCell ref="C17:E17"/>
    <mergeCell ref="J30:K30"/>
    <mergeCell ref="AB30:AC30"/>
    <mergeCell ref="U17:W17"/>
    <mergeCell ref="R17:T17"/>
    <mergeCell ref="AF32:AG32"/>
    <mergeCell ref="X32:Y32"/>
    <mergeCell ref="N32:O32"/>
    <mergeCell ref="P21:W22"/>
    <mergeCell ref="S25:T25"/>
    <mergeCell ref="S28:T28"/>
    <mergeCell ref="S26:T26"/>
    <mergeCell ref="AF33:AG33"/>
    <mergeCell ref="F32:G32"/>
    <mergeCell ref="AH34:AI34"/>
    <mergeCell ref="D35:E43"/>
    <mergeCell ref="H35:I43"/>
    <mergeCell ref="L35:M43"/>
    <mergeCell ref="P35:Q43"/>
    <mergeCell ref="V35:W43"/>
    <mergeCell ref="Z35:AA43"/>
    <mergeCell ref="AD35:AE43"/>
    <mergeCell ref="AH35:AI43"/>
    <mergeCell ref="D34:E34"/>
    <mergeCell ref="H34:I34"/>
    <mergeCell ref="L34:M34"/>
    <mergeCell ref="P34:Q34"/>
    <mergeCell ref="V34:W34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70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18"/>
  <sheetViews>
    <sheetView showGridLines="0" view="pageBreakPreview" topLeftCell="A100" zoomScale="85" zoomScaleNormal="100" zoomScaleSheetLayoutView="85" workbookViewId="0">
      <selection activeCell="H110" sqref="H110"/>
    </sheetView>
  </sheetViews>
  <sheetFormatPr defaultRowHeight="18" customHeight="1" x14ac:dyDescent="0.15"/>
  <cols>
    <col min="1" max="1" width="19.375" style="249" customWidth="1"/>
    <col min="2" max="2" width="4.625" style="249" customWidth="1"/>
    <col min="3" max="3" width="11.75" style="249" customWidth="1"/>
    <col min="4" max="4" width="9.125" style="249" customWidth="1"/>
    <col min="5" max="5" width="19" style="249" customWidth="1"/>
    <col min="6" max="8" width="4.625" style="249" customWidth="1"/>
    <col min="9" max="9" width="18.625" style="249" customWidth="1"/>
    <col min="10" max="10" width="11.75" style="249" customWidth="1"/>
    <col min="11" max="11" width="15.125" style="248" customWidth="1"/>
    <col min="12" max="12" width="3" style="249" customWidth="1"/>
    <col min="13" max="13" width="10" style="249" bestFit="1" customWidth="1"/>
    <col min="14" max="14" width="13.25" style="249" customWidth="1"/>
    <col min="15" max="17" width="8.875" style="249"/>
    <col min="18" max="18" width="16.625" style="249" customWidth="1"/>
    <col min="19" max="234" width="8.875" style="249"/>
    <col min="235" max="235" width="2" style="249" customWidth="1"/>
    <col min="236" max="236" width="7.75" style="249" customWidth="1"/>
    <col min="237" max="237" width="13.25" style="249" customWidth="1"/>
    <col min="238" max="258" width="4.625" style="249" customWidth="1"/>
    <col min="259" max="259" width="8.875" style="249"/>
    <col min="260" max="260" width="3" style="249" customWidth="1"/>
    <col min="261" max="490" width="8.875" style="249"/>
    <col min="491" max="491" width="2" style="249" customWidth="1"/>
    <col min="492" max="492" width="7.75" style="249" customWidth="1"/>
    <col min="493" max="493" width="13.25" style="249" customWidth="1"/>
    <col min="494" max="514" width="4.625" style="249" customWidth="1"/>
    <col min="515" max="515" width="8.875" style="249"/>
    <col min="516" max="516" width="3" style="249" customWidth="1"/>
    <col min="517" max="746" width="8.875" style="249"/>
    <col min="747" max="747" width="2" style="249" customWidth="1"/>
    <col min="748" max="748" width="7.75" style="249" customWidth="1"/>
    <col min="749" max="749" width="13.25" style="249" customWidth="1"/>
    <col min="750" max="770" width="4.625" style="249" customWidth="1"/>
    <col min="771" max="771" width="8.875" style="249"/>
    <col min="772" max="772" width="3" style="249" customWidth="1"/>
    <col min="773" max="1002" width="8.875" style="249"/>
    <col min="1003" max="1003" width="2" style="249" customWidth="1"/>
    <col min="1004" max="1004" width="7.75" style="249" customWidth="1"/>
    <col min="1005" max="1005" width="13.25" style="249" customWidth="1"/>
    <col min="1006" max="1026" width="4.625" style="249" customWidth="1"/>
    <col min="1027" max="1027" width="8.875" style="249"/>
    <col min="1028" max="1028" width="3" style="249" customWidth="1"/>
    <col min="1029" max="1258" width="8.875" style="249"/>
    <col min="1259" max="1259" width="2" style="249" customWidth="1"/>
    <col min="1260" max="1260" width="7.75" style="249" customWidth="1"/>
    <col min="1261" max="1261" width="13.25" style="249" customWidth="1"/>
    <col min="1262" max="1282" width="4.625" style="249" customWidth="1"/>
    <col min="1283" max="1283" width="8.875" style="249"/>
    <col min="1284" max="1284" width="3" style="249" customWidth="1"/>
    <col min="1285" max="1514" width="8.875" style="249"/>
    <col min="1515" max="1515" width="2" style="249" customWidth="1"/>
    <col min="1516" max="1516" width="7.75" style="249" customWidth="1"/>
    <col min="1517" max="1517" width="13.25" style="249" customWidth="1"/>
    <col min="1518" max="1538" width="4.625" style="249" customWidth="1"/>
    <col min="1539" max="1539" width="8.875" style="249"/>
    <col min="1540" max="1540" width="3" style="249" customWidth="1"/>
    <col min="1541" max="1770" width="8.875" style="249"/>
    <col min="1771" max="1771" width="2" style="249" customWidth="1"/>
    <col min="1772" max="1772" width="7.75" style="249" customWidth="1"/>
    <col min="1773" max="1773" width="13.25" style="249" customWidth="1"/>
    <col min="1774" max="1794" width="4.625" style="249" customWidth="1"/>
    <col min="1795" max="1795" width="8.875" style="249"/>
    <col min="1796" max="1796" width="3" style="249" customWidth="1"/>
    <col min="1797" max="2026" width="8.875" style="249"/>
    <col min="2027" max="2027" width="2" style="249" customWidth="1"/>
    <col min="2028" max="2028" width="7.75" style="249" customWidth="1"/>
    <col min="2029" max="2029" width="13.25" style="249" customWidth="1"/>
    <col min="2030" max="2050" width="4.625" style="249" customWidth="1"/>
    <col min="2051" max="2051" width="8.875" style="249"/>
    <col min="2052" max="2052" width="3" style="249" customWidth="1"/>
    <col min="2053" max="2282" width="8.875" style="249"/>
    <col min="2283" max="2283" width="2" style="249" customWidth="1"/>
    <col min="2284" max="2284" width="7.75" style="249" customWidth="1"/>
    <col min="2285" max="2285" width="13.25" style="249" customWidth="1"/>
    <col min="2286" max="2306" width="4.625" style="249" customWidth="1"/>
    <col min="2307" max="2307" width="8.875" style="249"/>
    <col min="2308" max="2308" width="3" style="249" customWidth="1"/>
    <col min="2309" max="2538" width="8.875" style="249"/>
    <col min="2539" max="2539" width="2" style="249" customWidth="1"/>
    <col min="2540" max="2540" width="7.75" style="249" customWidth="1"/>
    <col min="2541" max="2541" width="13.25" style="249" customWidth="1"/>
    <col min="2542" max="2562" width="4.625" style="249" customWidth="1"/>
    <col min="2563" max="2563" width="8.875" style="249"/>
    <col min="2564" max="2564" width="3" style="249" customWidth="1"/>
    <col min="2565" max="2794" width="8.875" style="249"/>
    <col min="2795" max="2795" width="2" style="249" customWidth="1"/>
    <col min="2796" max="2796" width="7.75" style="249" customWidth="1"/>
    <col min="2797" max="2797" width="13.25" style="249" customWidth="1"/>
    <col min="2798" max="2818" width="4.625" style="249" customWidth="1"/>
    <col min="2819" max="2819" width="8.875" style="249"/>
    <col min="2820" max="2820" width="3" style="249" customWidth="1"/>
    <col min="2821" max="3050" width="8.875" style="249"/>
    <col min="3051" max="3051" width="2" style="249" customWidth="1"/>
    <col min="3052" max="3052" width="7.75" style="249" customWidth="1"/>
    <col min="3053" max="3053" width="13.25" style="249" customWidth="1"/>
    <col min="3054" max="3074" width="4.625" style="249" customWidth="1"/>
    <col min="3075" max="3075" width="8.875" style="249"/>
    <col min="3076" max="3076" width="3" style="249" customWidth="1"/>
    <col min="3077" max="3306" width="8.875" style="249"/>
    <col min="3307" max="3307" width="2" style="249" customWidth="1"/>
    <col min="3308" max="3308" width="7.75" style="249" customWidth="1"/>
    <col min="3309" max="3309" width="13.25" style="249" customWidth="1"/>
    <col min="3310" max="3330" width="4.625" style="249" customWidth="1"/>
    <col min="3331" max="3331" width="8.875" style="249"/>
    <col min="3332" max="3332" width="3" style="249" customWidth="1"/>
    <col min="3333" max="3562" width="8.875" style="249"/>
    <col min="3563" max="3563" width="2" style="249" customWidth="1"/>
    <col min="3564" max="3564" width="7.75" style="249" customWidth="1"/>
    <col min="3565" max="3565" width="13.25" style="249" customWidth="1"/>
    <col min="3566" max="3586" width="4.625" style="249" customWidth="1"/>
    <col min="3587" max="3587" width="8.875" style="249"/>
    <col min="3588" max="3588" width="3" style="249" customWidth="1"/>
    <col min="3589" max="3818" width="8.875" style="249"/>
    <col min="3819" max="3819" width="2" style="249" customWidth="1"/>
    <col min="3820" max="3820" width="7.75" style="249" customWidth="1"/>
    <col min="3821" max="3821" width="13.25" style="249" customWidth="1"/>
    <col min="3822" max="3842" width="4.625" style="249" customWidth="1"/>
    <col min="3843" max="3843" width="8.875" style="249"/>
    <col min="3844" max="3844" width="3" style="249" customWidth="1"/>
    <col min="3845" max="4074" width="8.875" style="249"/>
    <col min="4075" max="4075" width="2" style="249" customWidth="1"/>
    <col min="4076" max="4076" width="7.75" style="249" customWidth="1"/>
    <col min="4077" max="4077" width="13.25" style="249" customWidth="1"/>
    <col min="4078" max="4098" width="4.625" style="249" customWidth="1"/>
    <col min="4099" max="4099" width="8.875" style="249"/>
    <col min="4100" max="4100" width="3" style="249" customWidth="1"/>
    <col min="4101" max="4330" width="8.875" style="249"/>
    <col min="4331" max="4331" width="2" style="249" customWidth="1"/>
    <col min="4332" max="4332" width="7.75" style="249" customWidth="1"/>
    <col min="4333" max="4333" width="13.25" style="249" customWidth="1"/>
    <col min="4334" max="4354" width="4.625" style="249" customWidth="1"/>
    <col min="4355" max="4355" width="8.875" style="249"/>
    <col min="4356" max="4356" width="3" style="249" customWidth="1"/>
    <col min="4357" max="4586" width="8.875" style="249"/>
    <col min="4587" max="4587" width="2" style="249" customWidth="1"/>
    <col min="4588" max="4588" width="7.75" style="249" customWidth="1"/>
    <col min="4589" max="4589" width="13.25" style="249" customWidth="1"/>
    <col min="4590" max="4610" width="4.625" style="249" customWidth="1"/>
    <col min="4611" max="4611" width="8.875" style="249"/>
    <col min="4612" max="4612" width="3" style="249" customWidth="1"/>
    <col min="4613" max="4842" width="8.875" style="249"/>
    <col min="4843" max="4843" width="2" style="249" customWidth="1"/>
    <col min="4844" max="4844" width="7.75" style="249" customWidth="1"/>
    <col min="4845" max="4845" width="13.25" style="249" customWidth="1"/>
    <col min="4846" max="4866" width="4.625" style="249" customWidth="1"/>
    <col min="4867" max="4867" width="8.875" style="249"/>
    <col min="4868" max="4868" width="3" style="249" customWidth="1"/>
    <col min="4869" max="5098" width="8.875" style="249"/>
    <col min="5099" max="5099" width="2" style="249" customWidth="1"/>
    <col min="5100" max="5100" width="7.75" style="249" customWidth="1"/>
    <col min="5101" max="5101" width="13.25" style="249" customWidth="1"/>
    <col min="5102" max="5122" width="4.625" style="249" customWidth="1"/>
    <col min="5123" max="5123" width="8.875" style="249"/>
    <col min="5124" max="5124" width="3" style="249" customWidth="1"/>
    <col min="5125" max="5354" width="8.875" style="249"/>
    <col min="5355" max="5355" width="2" style="249" customWidth="1"/>
    <col min="5356" max="5356" width="7.75" style="249" customWidth="1"/>
    <col min="5357" max="5357" width="13.25" style="249" customWidth="1"/>
    <col min="5358" max="5378" width="4.625" style="249" customWidth="1"/>
    <col min="5379" max="5379" width="8.875" style="249"/>
    <col min="5380" max="5380" width="3" style="249" customWidth="1"/>
    <col min="5381" max="5610" width="8.875" style="249"/>
    <col min="5611" max="5611" width="2" style="249" customWidth="1"/>
    <col min="5612" max="5612" width="7.75" style="249" customWidth="1"/>
    <col min="5613" max="5613" width="13.25" style="249" customWidth="1"/>
    <col min="5614" max="5634" width="4.625" style="249" customWidth="1"/>
    <col min="5635" max="5635" width="8.875" style="249"/>
    <col min="5636" max="5636" width="3" style="249" customWidth="1"/>
    <col min="5637" max="5866" width="8.875" style="249"/>
    <col min="5867" max="5867" width="2" style="249" customWidth="1"/>
    <col min="5868" max="5868" width="7.75" style="249" customWidth="1"/>
    <col min="5869" max="5869" width="13.25" style="249" customWidth="1"/>
    <col min="5870" max="5890" width="4.625" style="249" customWidth="1"/>
    <col min="5891" max="5891" width="8.875" style="249"/>
    <col min="5892" max="5892" width="3" style="249" customWidth="1"/>
    <col min="5893" max="6122" width="8.875" style="249"/>
    <col min="6123" max="6123" width="2" style="249" customWidth="1"/>
    <col min="6124" max="6124" width="7.75" style="249" customWidth="1"/>
    <col min="6125" max="6125" width="13.25" style="249" customWidth="1"/>
    <col min="6126" max="6146" width="4.625" style="249" customWidth="1"/>
    <col min="6147" max="6147" width="8.875" style="249"/>
    <col min="6148" max="6148" width="3" style="249" customWidth="1"/>
    <col min="6149" max="6378" width="8.875" style="249"/>
    <col min="6379" max="6379" width="2" style="249" customWidth="1"/>
    <col min="6380" max="6380" width="7.75" style="249" customWidth="1"/>
    <col min="6381" max="6381" width="13.25" style="249" customWidth="1"/>
    <col min="6382" max="6402" width="4.625" style="249" customWidth="1"/>
    <col min="6403" max="6403" width="8.875" style="249"/>
    <col min="6404" max="6404" width="3" style="249" customWidth="1"/>
    <col min="6405" max="6634" width="8.875" style="249"/>
    <col min="6635" max="6635" width="2" style="249" customWidth="1"/>
    <col min="6636" max="6636" width="7.75" style="249" customWidth="1"/>
    <col min="6637" max="6637" width="13.25" style="249" customWidth="1"/>
    <col min="6638" max="6658" width="4.625" style="249" customWidth="1"/>
    <col min="6659" max="6659" width="8.875" style="249"/>
    <col min="6660" max="6660" width="3" style="249" customWidth="1"/>
    <col min="6661" max="6890" width="8.875" style="249"/>
    <col min="6891" max="6891" width="2" style="249" customWidth="1"/>
    <col min="6892" max="6892" width="7.75" style="249" customWidth="1"/>
    <col min="6893" max="6893" width="13.25" style="249" customWidth="1"/>
    <col min="6894" max="6914" width="4.625" style="249" customWidth="1"/>
    <col min="6915" max="6915" width="8.875" style="249"/>
    <col min="6916" max="6916" width="3" style="249" customWidth="1"/>
    <col min="6917" max="7146" width="8.875" style="249"/>
    <col min="7147" max="7147" width="2" style="249" customWidth="1"/>
    <col min="7148" max="7148" width="7.75" style="249" customWidth="1"/>
    <col min="7149" max="7149" width="13.25" style="249" customWidth="1"/>
    <col min="7150" max="7170" width="4.625" style="249" customWidth="1"/>
    <col min="7171" max="7171" width="8.875" style="249"/>
    <col min="7172" max="7172" width="3" style="249" customWidth="1"/>
    <col min="7173" max="7402" width="8.875" style="249"/>
    <col min="7403" max="7403" width="2" style="249" customWidth="1"/>
    <col min="7404" max="7404" width="7.75" style="249" customWidth="1"/>
    <col min="7405" max="7405" width="13.25" style="249" customWidth="1"/>
    <col min="7406" max="7426" width="4.625" style="249" customWidth="1"/>
    <col min="7427" max="7427" width="8.875" style="249"/>
    <col min="7428" max="7428" width="3" style="249" customWidth="1"/>
    <col min="7429" max="7658" width="8.875" style="249"/>
    <col min="7659" max="7659" width="2" style="249" customWidth="1"/>
    <col min="7660" max="7660" width="7.75" style="249" customWidth="1"/>
    <col min="7661" max="7661" width="13.25" style="249" customWidth="1"/>
    <col min="7662" max="7682" width="4.625" style="249" customWidth="1"/>
    <col min="7683" max="7683" width="8.875" style="249"/>
    <col min="7684" max="7684" width="3" style="249" customWidth="1"/>
    <col min="7685" max="7914" width="8.875" style="249"/>
    <col min="7915" max="7915" width="2" style="249" customWidth="1"/>
    <col min="7916" max="7916" width="7.75" style="249" customWidth="1"/>
    <col min="7917" max="7917" width="13.25" style="249" customWidth="1"/>
    <col min="7918" max="7938" width="4.625" style="249" customWidth="1"/>
    <col min="7939" max="7939" width="8.875" style="249"/>
    <col min="7940" max="7940" width="3" style="249" customWidth="1"/>
    <col min="7941" max="8170" width="8.875" style="249"/>
    <col min="8171" max="8171" width="2" style="249" customWidth="1"/>
    <col min="8172" max="8172" width="7.75" style="249" customWidth="1"/>
    <col min="8173" max="8173" width="13.25" style="249" customWidth="1"/>
    <col min="8174" max="8194" width="4.625" style="249" customWidth="1"/>
    <col min="8195" max="8195" width="8.875" style="249"/>
    <col min="8196" max="8196" width="3" style="249" customWidth="1"/>
    <col min="8197" max="8426" width="8.875" style="249"/>
    <col min="8427" max="8427" width="2" style="249" customWidth="1"/>
    <col min="8428" max="8428" width="7.75" style="249" customWidth="1"/>
    <col min="8429" max="8429" width="13.25" style="249" customWidth="1"/>
    <col min="8430" max="8450" width="4.625" style="249" customWidth="1"/>
    <col min="8451" max="8451" width="8.875" style="249"/>
    <col min="8452" max="8452" width="3" style="249" customWidth="1"/>
    <col min="8453" max="8682" width="8.875" style="249"/>
    <col min="8683" max="8683" width="2" style="249" customWidth="1"/>
    <col min="8684" max="8684" width="7.75" style="249" customWidth="1"/>
    <col min="8685" max="8685" width="13.25" style="249" customWidth="1"/>
    <col min="8686" max="8706" width="4.625" style="249" customWidth="1"/>
    <col min="8707" max="8707" width="8.875" style="249"/>
    <col min="8708" max="8708" width="3" style="249" customWidth="1"/>
    <col min="8709" max="8938" width="8.875" style="249"/>
    <col min="8939" max="8939" width="2" style="249" customWidth="1"/>
    <col min="8940" max="8940" width="7.75" style="249" customWidth="1"/>
    <col min="8941" max="8941" width="13.25" style="249" customWidth="1"/>
    <col min="8942" max="8962" width="4.625" style="249" customWidth="1"/>
    <col min="8963" max="8963" width="8.875" style="249"/>
    <col min="8964" max="8964" width="3" style="249" customWidth="1"/>
    <col min="8965" max="9194" width="8.875" style="249"/>
    <col min="9195" max="9195" width="2" style="249" customWidth="1"/>
    <col min="9196" max="9196" width="7.75" style="249" customWidth="1"/>
    <col min="9197" max="9197" width="13.25" style="249" customWidth="1"/>
    <col min="9198" max="9218" width="4.625" style="249" customWidth="1"/>
    <col min="9219" max="9219" width="8.875" style="249"/>
    <col min="9220" max="9220" width="3" style="249" customWidth="1"/>
    <col min="9221" max="9450" width="8.875" style="249"/>
    <col min="9451" max="9451" width="2" style="249" customWidth="1"/>
    <col min="9452" max="9452" width="7.75" style="249" customWidth="1"/>
    <col min="9453" max="9453" width="13.25" style="249" customWidth="1"/>
    <col min="9454" max="9474" width="4.625" style="249" customWidth="1"/>
    <col min="9475" max="9475" width="8.875" style="249"/>
    <col min="9476" max="9476" width="3" style="249" customWidth="1"/>
    <col min="9477" max="9706" width="8.875" style="249"/>
    <col min="9707" max="9707" width="2" style="249" customWidth="1"/>
    <col min="9708" max="9708" width="7.75" style="249" customWidth="1"/>
    <col min="9709" max="9709" width="13.25" style="249" customWidth="1"/>
    <col min="9710" max="9730" width="4.625" style="249" customWidth="1"/>
    <col min="9731" max="9731" width="8.875" style="249"/>
    <col min="9732" max="9732" width="3" style="249" customWidth="1"/>
    <col min="9733" max="9962" width="8.875" style="249"/>
    <col min="9963" max="9963" width="2" style="249" customWidth="1"/>
    <col min="9964" max="9964" width="7.75" style="249" customWidth="1"/>
    <col min="9965" max="9965" width="13.25" style="249" customWidth="1"/>
    <col min="9966" max="9986" width="4.625" style="249" customWidth="1"/>
    <col min="9987" max="9987" width="8.875" style="249"/>
    <col min="9988" max="9988" width="3" style="249" customWidth="1"/>
    <col min="9989" max="10218" width="8.875" style="249"/>
    <col min="10219" max="10219" width="2" style="249" customWidth="1"/>
    <col min="10220" max="10220" width="7.75" style="249" customWidth="1"/>
    <col min="10221" max="10221" width="13.25" style="249" customWidth="1"/>
    <col min="10222" max="10242" width="4.625" style="249" customWidth="1"/>
    <col min="10243" max="10243" width="8.875" style="249"/>
    <col min="10244" max="10244" width="3" style="249" customWidth="1"/>
    <col min="10245" max="10474" width="8.875" style="249"/>
    <col min="10475" max="10475" width="2" style="249" customWidth="1"/>
    <col min="10476" max="10476" width="7.75" style="249" customWidth="1"/>
    <col min="10477" max="10477" width="13.25" style="249" customWidth="1"/>
    <col min="10478" max="10498" width="4.625" style="249" customWidth="1"/>
    <col min="10499" max="10499" width="8.875" style="249"/>
    <col min="10500" max="10500" width="3" style="249" customWidth="1"/>
    <col min="10501" max="10730" width="8.875" style="249"/>
    <col min="10731" max="10731" width="2" style="249" customWidth="1"/>
    <col min="10732" max="10732" width="7.75" style="249" customWidth="1"/>
    <col min="10733" max="10733" width="13.25" style="249" customWidth="1"/>
    <col min="10734" max="10754" width="4.625" style="249" customWidth="1"/>
    <col min="10755" max="10755" width="8.875" style="249"/>
    <col min="10756" max="10756" width="3" style="249" customWidth="1"/>
    <col min="10757" max="10986" width="8.875" style="249"/>
    <col min="10987" max="10987" width="2" style="249" customWidth="1"/>
    <col min="10988" max="10988" width="7.75" style="249" customWidth="1"/>
    <col min="10989" max="10989" width="13.25" style="249" customWidth="1"/>
    <col min="10990" max="11010" width="4.625" style="249" customWidth="1"/>
    <col min="11011" max="11011" width="8.875" style="249"/>
    <col min="11012" max="11012" width="3" style="249" customWidth="1"/>
    <col min="11013" max="11242" width="8.875" style="249"/>
    <col min="11243" max="11243" width="2" style="249" customWidth="1"/>
    <col min="11244" max="11244" width="7.75" style="249" customWidth="1"/>
    <col min="11245" max="11245" width="13.25" style="249" customWidth="1"/>
    <col min="11246" max="11266" width="4.625" style="249" customWidth="1"/>
    <col min="11267" max="11267" width="8.875" style="249"/>
    <col min="11268" max="11268" width="3" style="249" customWidth="1"/>
    <col min="11269" max="11498" width="8.875" style="249"/>
    <col min="11499" max="11499" width="2" style="249" customWidth="1"/>
    <col min="11500" max="11500" width="7.75" style="249" customWidth="1"/>
    <col min="11501" max="11501" width="13.25" style="249" customWidth="1"/>
    <col min="11502" max="11522" width="4.625" style="249" customWidth="1"/>
    <col min="11523" max="11523" width="8.875" style="249"/>
    <col min="11524" max="11524" width="3" style="249" customWidth="1"/>
    <col min="11525" max="11754" width="8.875" style="249"/>
    <col min="11755" max="11755" width="2" style="249" customWidth="1"/>
    <col min="11756" max="11756" width="7.75" style="249" customWidth="1"/>
    <col min="11757" max="11757" width="13.25" style="249" customWidth="1"/>
    <col min="11758" max="11778" width="4.625" style="249" customWidth="1"/>
    <col min="11779" max="11779" width="8.875" style="249"/>
    <col min="11780" max="11780" width="3" style="249" customWidth="1"/>
    <col min="11781" max="12010" width="8.875" style="249"/>
    <col min="12011" max="12011" width="2" style="249" customWidth="1"/>
    <col min="12012" max="12012" width="7.75" style="249" customWidth="1"/>
    <col min="12013" max="12013" width="13.25" style="249" customWidth="1"/>
    <col min="12014" max="12034" width="4.625" style="249" customWidth="1"/>
    <col min="12035" max="12035" width="8.875" style="249"/>
    <col min="12036" max="12036" width="3" style="249" customWidth="1"/>
    <col min="12037" max="12266" width="8.875" style="249"/>
    <col min="12267" max="12267" width="2" style="249" customWidth="1"/>
    <col min="12268" max="12268" width="7.75" style="249" customWidth="1"/>
    <col min="12269" max="12269" width="13.25" style="249" customWidth="1"/>
    <col min="12270" max="12290" width="4.625" style="249" customWidth="1"/>
    <col min="12291" max="12291" width="8.875" style="249"/>
    <col min="12292" max="12292" width="3" style="249" customWidth="1"/>
    <col min="12293" max="12522" width="8.875" style="249"/>
    <col min="12523" max="12523" width="2" style="249" customWidth="1"/>
    <col min="12524" max="12524" width="7.75" style="249" customWidth="1"/>
    <col min="12525" max="12525" width="13.25" style="249" customWidth="1"/>
    <col min="12526" max="12546" width="4.625" style="249" customWidth="1"/>
    <col min="12547" max="12547" width="8.875" style="249"/>
    <col min="12548" max="12548" width="3" style="249" customWidth="1"/>
    <col min="12549" max="12778" width="8.875" style="249"/>
    <col min="12779" max="12779" width="2" style="249" customWidth="1"/>
    <col min="12780" max="12780" width="7.75" style="249" customWidth="1"/>
    <col min="12781" max="12781" width="13.25" style="249" customWidth="1"/>
    <col min="12782" max="12802" width="4.625" style="249" customWidth="1"/>
    <col min="12803" max="12803" width="8.875" style="249"/>
    <col min="12804" max="12804" width="3" style="249" customWidth="1"/>
    <col min="12805" max="13034" width="8.875" style="249"/>
    <col min="13035" max="13035" width="2" style="249" customWidth="1"/>
    <col min="13036" max="13036" width="7.75" style="249" customWidth="1"/>
    <col min="13037" max="13037" width="13.25" style="249" customWidth="1"/>
    <col min="13038" max="13058" width="4.625" style="249" customWidth="1"/>
    <col min="13059" max="13059" width="8.875" style="249"/>
    <col min="13060" max="13060" width="3" style="249" customWidth="1"/>
    <col min="13061" max="13290" width="8.875" style="249"/>
    <col min="13291" max="13291" width="2" style="249" customWidth="1"/>
    <col min="13292" max="13292" width="7.75" style="249" customWidth="1"/>
    <col min="13293" max="13293" width="13.25" style="249" customWidth="1"/>
    <col min="13294" max="13314" width="4.625" style="249" customWidth="1"/>
    <col min="13315" max="13315" width="8.875" style="249"/>
    <col min="13316" max="13316" width="3" style="249" customWidth="1"/>
    <col min="13317" max="13546" width="8.875" style="249"/>
    <col min="13547" max="13547" width="2" style="249" customWidth="1"/>
    <col min="13548" max="13548" width="7.75" style="249" customWidth="1"/>
    <col min="13549" max="13549" width="13.25" style="249" customWidth="1"/>
    <col min="13550" max="13570" width="4.625" style="249" customWidth="1"/>
    <col min="13571" max="13571" width="8.875" style="249"/>
    <col min="13572" max="13572" width="3" style="249" customWidth="1"/>
    <col min="13573" max="13802" width="8.875" style="249"/>
    <col min="13803" max="13803" width="2" style="249" customWidth="1"/>
    <col min="13804" max="13804" width="7.75" style="249" customWidth="1"/>
    <col min="13805" max="13805" width="13.25" style="249" customWidth="1"/>
    <col min="13806" max="13826" width="4.625" style="249" customWidth="1"/>
    <col min="13827" max="13827" width="8.875" style="249"/>
    <col min="13828" max="13828" width="3" style="249" customWidth="1"/>
    <col min="13829" max="14058" width="8.875" style="249"/>
    <col min="14059" max="14059" width="2" style="249" customWidth="1"/>
    <col min="14060" max="14060" width="7.75" style="249" customWidth="1"/>
    <col min="14061" max="14061" width="13.25" style="249" customWidth="1"/>
    <col min="14062" max="14082" width="4.625" style="249" customWidth="1"/>
    <col min="14083" max="14083" width="8.875" style="249"/>
    <col min="14084" max="14084" width="3" style="249" customWidth="1"/>
    <col min="14085" max="14314" width="8.875" style="249"/>
    <col min="14315" max="14315" width="2" style="249" customWidth="1"/>
    <col min="14316" max="14316" width="7.75" style="249" customWidth="1"/>
    <col min="14317" max="14317" width="13.25" style="249" customWidth="1"/>
    <col min="14318" max="14338" width="4.625" style="249" customWidth="1"/>
    <col min="14339" max="14339" width="8.875" style="249"/>
    <col min="14340" max="14340" width="3" style="249" customWidth="1"/>
    <col min="14341" max="14570" width="8.875" style="249"/>
    <col min="14571" max="14571" width="2" style="249" customWidth="1"/>
    <col min="14572" max="14572" width="7.75" style="249" customWidth="1"/>
    <col min="14573" max="14573" width="13.25" style="249" customWidth="1"/>
    <col min="14574" max="14594" width="4.625" style="249" customWidth="1"/>
    <col min="14595" max="14595" width="8.875" style="249"/>
    <col min="14596" max="14596" width="3" style="249" customWidth="1"/>
    <col min="14597" max="14826" width="8.875" style="249"/>
    <col min="14827" max="14827" width="2" style="249" customWidth="1"/>
    <col min="14828" max="14828" width="7.75" style="249" customWidth="1"/>
    <col min="14829" max="14829" width="13.25" style="249" customWidth="1"/>
    <col min="14830" max="14850" width="4.625" style="249" customWidth="1"/>
    <col min="14851" max="14851" width="8.875" style="249"/>
    <col min="14852" max="14852" width="3" style="249" customWidth="1"/>
    <col min="14853" max="15082" width="8.875" style="249"/>
    <col min="15083" max="15083" width="2" style="249" customWidth="1"/>
    <col min="15084" max="15084" width="7.75" style="249" customWidth="1"/>
    <col min="15085" max="15085" width="13.25" style="249" customWidth="1"/>
    <col min="15086" max="15106" width="4.625" style="249" customWidth="1"/>
    <col min="15107" max="15107" width="8.875" style="249"/>
    <col min="15108" max="15108" width="3" style="249" customWidth="1"/>
    <col min="15109" max="15338" width="8.875" style="249"/>
    <col min="15339" max="15339" width="2" style="249" customWidth="1"/>
    <col min="15340" max="15340" width="7.75" style="249" customWidth="1"/>
    <col min="15341" max="15341" width="13.25" style="249" customWidth="1"/>
    <col min="15342" max="15362" width="4.625" style="249" customWidth="1"/>
    <col min="15363" max="15363" width="8.875" style="249"/>
    <col min="15364" max="15364" width="3" style="249" customWidth="1"/>
    <col min="15365" max="15594" width="8.875" style="249"/>
    <col min="15595" max="15595" width="2" style="249" customWidth="1"/>
    <col min="15596" max="15596" width="7.75" style="249" customWidth="1"/>
    <col min="15597" max="15597" width="13.25" style="249" customWidth="1"/>
    <col min="15598" max="15618" width="4.625" style="249" customWidth="1"/>
    <col min="15619" max="15619" width="8.875" style="249"/>
    <col min="15620" max="15620" width="3" style="249" customWidth="1"/>
    <col min="15621" max="15850" width="8.875" style="249"/>
    <col min="15851" max="15851" width="2" style="249" customWidth="1"/>
    <col min="15852" max="15852" width="7.75" style="249" customWidth="1"/>
    <col min="15853" max="15853" width="13.25" style="249" customWidth="1"/>
    <col min="15854" max="15874" width="4.625" style="249" customWidth="1"/>
    <col min="15875" max="15875" width="8.875" style="249"/>
    <col min="15876" max="15876" width="3" style="249" customWidth="1"/>
    <col min="15877" max="16106" width="8.875" style="249"/>
    <col min="16107" max="16107" width="2" style="249" customWidth="1"/>
    <col min="16108" max="16108" width="7.75" style="249" customWidth="1"/>
    <col min="16109" max="16109" width="13.25" style="249" customWidth="1"/>
    <col min="16110" max="16130" width="4.625" style="249" customWidth="1"/>
    <col min="16131" max="16131" width="8.875" style="249"/>
    <col min="16132" max="16132" width="3" style="249" customWidth="1"/>
    <col min="16133" max="16384" width="8.875" style="249"/>
  </cols>
  <sheetData>
    <row r="1" spans="1:11" ht="27.75" customHeight="1" x14ac:dyDescent="0.15">
      <c r="A1" s="834" t="s">
        <v>121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1" ht="21.75" customHeight="1" x14ac:dyDescent="0.15"/>
    <row r="3" spans="1:11" ht="18" customHeight="1" thickBot="1" x14ac:dyDescent="0.2">
      <c r="A3" s="373" t="s">
        <v>5</v>
      </c>
      <c r="B3" s="373"/>
      <c r="C3" s="253">
        <v>3.125E-2</v>
      </c>
      <c r="D3" s="373"/>
      <c r="E3" s="254"/>
      <c r="F3" s="255"/>
      <c r="G3" s="255"/>
      <c r="H3" s="255"/>
      <c r="I3" s="255"/>
      <c r="J3" s="256"/>
    </row>
    <row r="4" spans="1:11" s="275" customFormat="1" ht="18" customHeight="1" x14ac:dyDescent="0.15">
      <c r="A4" s="293" t="s">
        <v>6</v>
      </c>
      <c r="B4" s="294" t="s">
        <v>7</v>
      </c>
      <c r="C4" s="295" t="s">
        <v>8</v>
      </c>
      <c r="D4" s="295" t="s">
        <v>9</v>
      </c>
      <c r="E4" s="836" t="s">
        <v>10</v>
      </c>
      <c r="F4" s="836"/>
      <c r="G4" s="836"/>
      <c r="H4" s="836"/>
      <c r="I4" s="836"/>
      <c r="J4" s="296" t="s">
        <v>11</v>
      </c>
      <c r="K4" s="325"/>
    </row>
    <row r="5" spans="1:11" s="275" customFormat="1" ht="20.100000000000001" customHeight="1" x14ac:dyDescent="0.25">
      <c r="A5" s="297">
        <v>44304</v>
      </c>
      <c r="B5" s="298">
        <v>1</v>
      </c>
      <c r="C5" s="285">
        <v>0.375</v>
      </c>
      <c r="D5" s="286" t="s">
        <v>140</v>
      </c>
      <c r="E5" s="262" t="s">
        <v>243</v>
      </c>
      <c r="F5" s="273">
        <v>6</v>
      </c>
      <c r="G5" s="259" t="s">
        <v>32</v>
      </c>
      <c r="H5" s="274">
        <v>0</v>
      </c>
      <c r="I5" s="263" t="s">
        <v>244</v>
      </c>
      <c r="J5" s="287" t="s">
        <v>163</v>
      </c>
      <c r="K5" s="325"/>
    </row>
    <row r="6" spans="1:11" s="275" customFormat="1" ht="20.100000000000001" customHeight="1" x14ac:dyDescent="0.15">
      <c r="A6" s="299" t="str">
        <f>"（"&amp;TEXT(A5,"aaa")&amp;"）"</f>
        <v>（日）</v>
      </c>
      <c r="B6" s="298">
        <v>2</v>
      </c>
      <c r="C6" s="288">
        <v>0.40625</v>
      </c>
      <c r="D6" s="286" t="s">
        <v>140</v>
      </c>
      <c r="E6" s="262" t="s">
        <v>227</v>
      </c>
      <c r="F6" s="273">
        <v>4</v>
      </c>
      <c r="G6" s="259" t="s">
        <v>32</v>
      </c>
      <c r="H6" s="274">
        <v>1</v>
      </c>
      <c r="I6" s="263" t="s">
        <v>212</v>
      </c>
      <c r="J6" s="287" t="s">
        <v>258</v>
      </c>
      <c r="K6" s="325"/>
    </row>
    <row r="7" spans="1:11" s="275" customFormat="1" ht="20.100000000000001" customHeight="1" x14ac:dyDescent="0.25">
      <c r="A7" s="300" t="s">
        <v>110</v>
      </c>
      <c r="B7" s="298">
        <v>3</v>
      </c>
      <c r="C7" s="288">
        <v>0.4375</v>
      </c>
      <c r="D7" s="286" t="s">
        <v>140</v>
      </c>
      <c r="E7" s="262" t="s">
        <v>224</v>
      </c>
      <c r="F7" s="273">
        <v>0</v>
      </c>
      <c r="G7" s="259" t="s">
        <v>32</v>
      </c>
      <c r="H7" s="274">
        <v>8</v>
      </c>
      <c r="I7" s="263" t="s">
        <v>231</v>
      </c>
      <c r="J7" s="287" t="s">
        <v>165</v>
      </c>
      <c r="K7" s="325"/>
    </row>
    <row r="8" spans="1:11" s="275" customFormat="1" ht="20.100000000000001" customHeight="1" x14ac:dyDescent="0.15">
      <c r="A8" s="302" t="s">
        <v>273</v>
      </c>
      <c r="B8" s="298">
        <v>4</v>
      </c>
      <c r="C8" s="288">
        <v>0.46875</v>
      </c>
      <c r="D8" s="286" t="s">
        <v>140</v>
      </c>
      <c r="E8" s="262" t="s">
        <v>245</v>
      </c>
      <c r="F8" s="273">
        <v>1</v>
      </c>
      <c r="G8" s="259" t="s">
        <v>32</v>
      </c>
      <c r="H8" s="274">
        <v>0</v>
      </c>
      <c r="I8" s="263" t="s">
        <v>227</v>
      </c>
      <c r="J8" s="287" t="s">
        <v>229</v>
      </c>
      <c r="K8" s="325"/>
    </row>
    <row r="9" spans="1:11" s="275" customFormat="1" ht="20.100000000000001" customHeight="1" x14ac:dyDescent="0.15">
      <c r="A9" s="303" t="s">
        <v>13</v>
      </c>
      <c r="B9" s="298">
        <v>5</v>
      </c>
      <c r="C9" s="288">
        <v>0.5</v>
      </c>
      <c r="D9" s="286" t="s">
        <v>140</v>
      </c>
      <c r="E9" s="315" t="s">
        <v>248</v>
      </c>
      <c r="F9" s="258">
        <v>1</v>
      </c>
      <c r="G9" s="259" t="s">
        <v>32</v>
      </c>
      <c r="H9" s="260">
        <v>1</v>
      </c>
      <c r="I9" s="315" t="s">
        <v>231</v>
      </c>
      <c r="J9" s="287" t="s">
        <v>164</v>
      </c>
      <c r="K9" s="325"/>
    </row>
    <row r="10" spans="1:11" s="275" customFormat="1" ht="20.100000000000001" customHeight="1" x14ac:dyDescent="0.15">
      <c r="A10" s="303" t="s">
        <v>285</v>
      </c>
      <c r="B10" s="298">
        <v>6</v>
      </c>
      <c r="C10" s="289">
        <v>0.53125</v>
      </c>
      <c r="D10" s="286" t="s">
        <v>140</v>
      </c>
      <c r="E10" s="315" t="s">
        <v>212</v>
      </c>
      <c r="F10" s="273">
        <v>4</v>
      </c>
      <c r="G10" s="259" t="s">
        <v>32</v>
      </c>
      <c r="H10" s="274">
        <v>0</v>
      </c>
      <c r="I10" s="315" t="s">
        <v>224</v>
      </c>
      <c r="J10" s="287" t="s">
        <v>209</v>
      </c>
      <c r="K10" s="325"/>
    </row>
    <row r="11" spans="1:11" s="275" customFormat="1" ht="20.100000000000001" customHeight="1" x14ac:dyDescent="0.15">
      <c r="A11" s="303" t="s">
        <v>264</v>
      </c>
      <c r="B11" s="298">
        <v>7</v>
      </c>
      <c r="C11" s="289">
        <v>0.5625</v>
      </c>
      <c r="D11" s="286" t="s">
        <v>246</v>
      </c>
      <c r="E11" s="262" t="s">
        <v>228</v>
      </c>
      <c r="F11" s="273">
        <v>0</v>
      </c>
      <c r="G11" s="259" t="s">
        <v>32</v>
      </c>
      <c r="H11" s="274">
        <v>6</v>
      </c>
      <c r="I11" s="263" t="s">
        <v>215</v>
      </c>
      <c r="J11" s="313" t="s">
        <v>237</v>
      </c>
      <c r="K11" s="325"/>
    </row>
    <row r="12" spans="1:11" s="275" customFormat="1" ht="20.100000000000001" customHeight="1" x14ac:dyDescent="0.15">
      <c r="A12" s="316" t="s">
        <v>286</v>
      </c>
      <c r="B12" s="298">
        <v>8</v>
      </c>
      <c r="C12" s="289">
        <v>0.59722222222222221</v>
      </c>
      <c r="D12" s="286" t="s">
        <v>246</v>
      </c>
      <c r="E12" s="315" t="s">
        <v>216</v>
      </c>
      <c r="F12" s="258">
        <v>6</v>
      </c>
      <c r="G12" s="259" t="s">
        <v>32</v>
      </c>
      <c r="H12" s="260">
        <v>1</v>
      </c>
      <c r="I12" s="315" t="s">
        <v>232</v>
      </c>
      <c r="J12" s="313" t="s">
        <v>238</v>
      </c>
      <c r="K12" s="325"/>
    </row>
    <row r="13" spans="1:11" s="275" customFormat="1" ht="20.100000000000001" customHeight="1" x14ac:dyDescent="0.15">
      <c r="A13" s="316" t="s">
        <v>265</v>
      </c>
      <c r="B13" s="298">
        <v>9</v>
      </c>
      <c r="C13" s="289">
        <v>0.62847222222222221</v>
      </c>
      <c r="D13" s="286" t="s">
        <v>246</v>
      </c>
      <c r="E13" s="315" t="s">
        <v>247</v>
      </c>
      <c r="F13" s="258">
        <v>8</v>
      </c>
      <c r="G13" s="259" t="s">
        <v>32</v>
      </c>
      <c r="H13" s="260">
        <v>0</v>
      </c>
      <c r="I13" s="315" t="s">
        <v>228</v>
      </c>
      <c r="J13" s="313" t="s">
        <v>210</v>
      </c>
      <c r="K13" s="325"/>
    </row>
    <row r="14" spans="1:11" s="275" customFormat="1" ht="20.100000000000001" customHeight="1" x14ac:dyDescent="0.15">
      <c r="A14" s="302"/>
      <c r="B14" s="298"/>
      <c r="C14" s="289"/>
      <c r="D14" s="286"/>
      <c r="E14" s="315"/>
      <c r="F14" s="258"/>
      <c r="G14" s="259"/>
      <c r="H14" s="260"/>
      <c r="I14" s="315"/>
      <c r="J14" s="313"/>
      <c r="K14" s="325"/>
    </row>
    <row r="15" spans="1:11" s="275" customFormat="1" ht="20.100000000000001" customHeight="1" x14ac:dyDescent="0.15">
      <c r="A15" s="303" t="s">
        <v>134</v>
      </c>
      <c r="B15" s="298"/>
      <c r="C15" s="289"/>
      <c r="D15" s="286"/>
      <c r="E15" s="315"/>
      <c r="F15" s="258"/>
      <c r="G15" s="259"/>
      <c r="H15" s="260"/>
      <c r="I15" s="315"/>
      <c r="J15" s="313"/>
      <c r="K15" s="325"/>
    </row>
    <row r="16" spans="1:11" s="275" customFormat="1" ht="20.100000000000001" customHeight="1" x14ac:dyDescent="0.15">
      <c r="A16" s="303" t="s">
        <v>274</v>
      </c>
      <c r="B16" s="298"/>
      <c r="C16" s="289"/>
      <c r="D16" s="286"/>
      <c r="E16" s="315"/>
      <c r="F16" s="258"/>
      <c r="G16" s="259"/>
      <c r="H16" s="260"/>
      <c r="I16" s="315"/>
      <c r="J16" s="313"/>
      <c r="K16" s="325"/>
    </row>
    <row r="17" spans="1:13" s="275" customFormat="1" ht="20.100000000000001" customHeight="1" thickBot="1" x14ac:dyDescent="0.2">
      <c r="A17" s="377"/>
      <c r="B17" s="367"/>
      <c r="C17" s="290"/>
      <c r="D17" s="368"/>
      <c r="E17" s="372"/>
      <c r="F17" s="321"/>
      <c r="G17" s="322"/>
      <c r="H17" s="322"/>
      <c r="I17" s="323"/>
      <c r="J17" s="292"/>
      <c r="K17" s="325"/>
    </row>
    <row r="18" spans="1:13" ht="21" customHeight="1" x14ac:dyDescent="0.15">
      <c r="A18" s="250"/>
      <c r="B18" s="251"/>
      <c r="C18" s="251"/>
      <c r="D18" s="251"/>
      <c r="E18" s="251"/>
      <c r="F18" s="251"/>
      <c r="G18" s="251"/>
      <c r="H18" s="251"/>
      <c r="I18" s="251"/>
      <c r="J18" s="251"/>
    </row>
    <row r="19" spans="1:13" ht="18" customHeight="1" thickBot="1" x14ac:dyDescent="0.2">
      <c r="A19" s="373" t="s">
        <v>5</v>
      </c>
      <c r="B19" s="373"/>
      <c r="C19" s="253">
        <v>3.125E-2</v>
      </c>
      <c r="D19" s="373"/>
      <c r="E19" s="254"/>
      <c r="F19" s="255"/>
      <c r="G19" s="255"/>
      <c r="H19" s="255"/>
      <c r="I19" s="255"/>
      <c r="J19" s="256"/>
    </row>
    <row r="20" spans="1:13" s="275" customFormat="1" ht="18" customHeight="1" x14ac:dyDescent="0.15">
      <c r="A20" s="293" t="s">
        <v>6</v>
      </c>
      <c r="B20" s="294" t="s">
        <v>7</v>
      </c>
      <c r="C20" s="295" t="s">
        <v>8</v>
      </c>
      <c r="D20" s="295" t="s">
        <v>9</v>
      </c>
      <c r="E20" s="836" t="s">
        <v>10</v>
      </c>
      <c r="F20" s="836"/>
      <c r="G20" s="836"/>
      <c r="H20" s="836"/>
      <c r="I20" s="836"/>
      <c r="J20" s="296" t="s">
        <v>11</v>
      </c>
      <c r="K20" s="325"/>
    </row>
    <row r="21" spans="1:13" s="275" customFormat="1" ht="20.100000000000001" customHeight="1" x14ac:dyDescent="0.25">
      <c r="A21" s="297">
        <v>44320</v>
      </c>
      <c r="B21" s="501">
        <v>1</v>
      </c>
      <c r="C21" s="502">
        <v>0.375</v>
      </c>
      <c r="D21" s="503" t="s">
        <v>246</v>
      </c>
      <c r="E21" s="504" t="s">
        <v>215</v>
      </c>
      <c r="F21" s="505"/>
      <c r="G21" s="506" t="s">
        <v>32</v>
      </c>
      <c r="H21" s="507"/>
      <c r="I21" s="508" t="s">
        <v>216</v>
      </c>
      <c r="J21" s="509" t="s">
        <v>163</v>
      </c>
      <c r="K21" s="325"/>
    </row>
    <row r="22" spans="1:13" s="275" customFormat="1" ht="20.100000000000001" customHeight="1" x14ac:dyDescent="0.15">
      <c r="A22" s="299" t="str">
        <f>"（"&amp;TEXT(A21,"aaa")&amp;"）"</f>
        <v>（火）</v>
      </c>
      <c r="B22" s="501">
        <v>2</v>
      </c>
      <c r="C22" s="510">
        <f>C21+$C$19</f>
        <v>0.40625</v>
      </c>
      <c r="D22" s="503" t="s">
        <v>246</v>
      </c>
      <c r="E22" s="504" t="s">
        <v>232</v>
      </c>
      <c r="F22" s="505"/>
      <c r="G22" s="506" t="s">
        <v>32</v>
      </c>
      <c r="H22" s="507"/>
      <c r="I22" s="508" t="s">
        <v>240</v>
      </c>
      <c r="J22" s="509" t="s">
        <v>258</v>
      </c>
      <c r="K22" s="325"/>
    </row>
    <row r="23" spans="1:13" s="275" customFormat="1" ht="20.100000000000001" customHeight="1" x14ac:dyDescent="0.25">
      <c r="A23" s="300" t="s">
        <v>110</v>
      </c>
      <c r="B23" s="501">
        <v>3</v>
      </c>
      <c r="C23" s="510">
        <f t="shared" ref="C23:C28" si="0">C22+$C$19</f>
        <v>0.4375</v>
      </c>
      <c r="D23" s="503" t="s">
        <v>246</v>
      </c>
      <c r="E23" s="504" t="s">
        <v>228</v>
      </c>
      <c r="F23" s="505"/>
      <c r="G23" s="506" t="s">
        <v>32</v>
      </c>
      <c r="H23" s="507"/>
      <c r="I23" s="508" t="s">
        <v>216</v>
      </c>
      <c r="J23" s="509" t="s">
        <v>165</v>
      </c>
      <c r="K23" s="325"/>
    </row>
    <row r="24" spans="1:13" s="275" customFormat="1" ht="20.100000000000001" customHeight="1" x14ac:dyDescent="0.15">
      <c r="A24" s="302" t="s">
        <v>278</v>
      </c>
      <c r="B24" s="501">
        <v>4</v>
      </c>
      <c r="C24" s="510">
        <f t="shared" si="0"/>
        <v>0.46875</v>
      </c>
      <c r="D24" s="503" t="s">
        <v>246</v>
      </c>
      <c r="E24" s="504" t="s">
        <v>215</v>
      </c>
      <c r="F24" s="505"/>
      <c r="G24" s="506" t="s">
        <v>32</v>
      </c>
      <c r="H24" s="507"/>
      <c r="I24" s="508" t="s">
        <v>232</v>
      </c>
      <c r="J24" s="509" t="s">
        <v>229</v>
      </c>
      <c r="K24" s="325"/>
    </row>
    <row r="25" spans="1:13" s="275" customFormat="1" ht="20.100000000000001" customHeight="1" x14ac:dyDescent="0.15">
      <c r="A25" s="303" t="s">
        <v>13</v>
      </c>
      <c r="B25" s="501">
        <v>5</v>
      </c>
      <c r="C25" s="510">
        <f>C24+$C$19+0.00347222222222222</f>
        <v>0.50347222222222221</v>
      </c>
      <c r="D25" s="503" t="s">
        <v>140</v>
      </c>
      <c r="E25" s="504" t="s">
        <v>251</v>
      </c>
      <c r="F25" s="505"/>
      <c r="G25" s="506" t="s">
        <v>32</v>
      </c>
      <c r="H25" s="507"/>
      <c r="I25" s="508" t="s">
        <v>211</v>
      </c>
      <c r="J25" s="509" t="s">
        <v>164</v>
      </c>
      <c r="K25" s="325"/>
    </row>
    <row r="26" spans="1:13" s="275" customFormat="1" ht="20.100000000000001" customHeight="1" x14ac:dyDescent="0.15">
      <c r="A26" s="303" t="s">
        <v>266</v>
      </c>
      <c r="B26" s="501">
        <v>6</v>
      </c>
      <c r="C26" s="510">
        <f t="shared" si="0"/>
        <v>0.53472222222222221</v>
      </c>
      <c r="D26" s="503" t="s">
        <v>140</v>
      </c>
      <c r="E26" s="504" t="s">
        <v>250</v>
      </c>
      <c r="F26" s="505"/>
      <c r="G26" s="506" t="s">
        <v>32</v>
      </c>
      <c r="H26" s="507"/>
      <c r="I26" s="508" t="s">
        <v>224</v>
      </c>
      <c r="J26" s="509" t="s">
        <v>209</v>
      </c>
      <c r="K26" s="325"/>
    </row>
    <row r="27" spans="1:13" s="275" customFormat="1" ht="20.100000000000001" customHeight="1" x14ac:dyDescent="0.15">
      <c r="A27" s="303" t="s">
        <v>267</v>
      </c>
      <c r="B27" s="501">
        <v>7</v>
      </c>
      <c r="C27" s="510">
        <f t="shared" si="0"/>
        <v>0.56597222222222221</v>
      </c>
      <c r="D27" s="503" t="s">
        <v>140</v>
      </c>
      <c r="E27" s="511" t="s">
        <v>226</v>
      </c>
      <c r="F27" s="505"/>
      <c r="G27" s="506" t="s">
        <v>32</v>
      </c>
      <c r="H27" s="507"/>
      <c r="I27" s="511" t="s">
        <v>230</v>
      </c>
      <c r="J27" s="512" t="s">
        <v>237</v>
      </c>
      <c r="K27" s="325"/>
    </row>
    <row r="28" spans="1:13" s="275" customFormat="1" ht="20.100000000000001" customHeight="1" x14ac:dyDescent="0.15">
      <c r="A28" s="316" t="s">
        <v>294</v>
      </c>
      <c r="B28" s="501">
        <v>8</v>
      </c>
      <c r="C28" s="510">
        <f t="shared" si="0"/>
        <v>0.59722222222222221</v>
      </c>
      <c r="D28" s="503" t="s">
        <v>140</v>
      </c>
      <c r="E28" s="511" t="s">
        <v>251</v>
      </c>
      <c r="F28" s="505"/>
      <c r="G28" s="506" t="s">
        <v>32</v>
      </c>
      <c r="H28" s="507"/>
      <c r="I28" s="511" t="s">
        <v>224</v>
      </c>
      <c r="J28" s="512" t="s">
        <v>239</v>
      </c>
      <c r="K28" s="325"/>
      <c r="M28" s="474">
        <v>3.4722222222222199E-3</v>
      </c>
    </row>
    <row r="29" spans="1:13" s="275" customFormat="1" ht="20.100000000000001" customHeight="1" x14ac:dyDescent="0.15">
      <c r="A29" s="302" t="s">
        <v>295</v>
      </c>
      <c r="B29" s="501"/>
      <c r="C29" s="518"/>
      <c r="D29" s="503"/>
      <c r="E29" s="504"/>
      <c r="F29" s="516"/>
      <c r="G29" s="506"/>
      <c r="H29" s="517"/>
      <c r="I29" s="511"/>
      <c r="J29" s="512"/>
      <c r="K29" s="325"/>
    </row>
    <row r="30" spans="1:13" s="275" customFormat="1" ht="20.100000000000001" customHeight="1" x14ac:dyDescent="0.15">
      <c r="A30" s="303" t="s">
        <v>134</v>
      </c>
      <c r="B30" s="501"/>
      <c r="C30" s="518"/>
      <c r="D30" s="503"/>
      <c r="E30" s="504"/>
      <c r="F30" s="505"/>
      <c r="G30" s="506"/>
      <c r="H30" s="507"/>
      <c r="I30" s="508"/>
      <c r="J30" s="512"/>
      <c r="K30" s="325"/>
    </row>
    <row r="31" spans="1:13" s="275" customFormat="1" ht="20.100000000000001" customHeight="1" x14ac:dyDescent="0.15">
      <c r="A31" s="303" t="s">
        <v>297</v>
      </c>
      <c r="B31" s="501"/>
      <c r="C31" s="518"/>
      <c r="D31" s="503"/>
      <c r="E31" s="504" t="s">
        <v>22</v>
      </c>
      <c r="F31" s="505" t="s">
        <v>22</v>
      </c>
      <c r="G31" s="507" t="s">
        <v>22</v>
      </c>
      <c r="H31" s="507" t="s">
        <v>22</v>
      </c>
      <c r="I31" s="508" t="s">
        <v>22</v>
      </c>
      <c r="J31" s="512"/>
      <c r="K31" s="325"/>
    </row>
    <row r="32" spans="1:13" s="275" customFormat="1" ht="20.100000000000001" customHeight="1" thickBot="1" x14ac:dyDescent="0.2">
      <c r="A32" s="377"/>
      <c r="B32" s="519"/>
      <c r="C32" s="520"/>
      <c r="D32" s="521"/>
      <c r="E32" s="522"/>
      <c r="F32" s="523"/>
      <c r="G32" s="524"/>
      <c r="H32" s="524"/>
      <c r="I32" s="525"/>
      <c r="J32" s="526"/>
      <c r="K32" s="325"/>
    </row>
    <row r="33" spans="1:13" ht="21" customHeight="1" x14ac:dyDescent="0.15">
      <c r="A33" s="250"/>
      <c r="B33" s="251"/>
      <c r="C33" s="251"/>
      <c r="D33" s="251"/>
      <c r="E33" s="251"/>
      <c r="F33" s="251"/>
      <c r="G33" s="251"/>
      <c r="H33" s="251"/>
      <c r="I33" s="251"/>
      <c r="J33" s="251"/>
    </row>
    <row r="34" spans="1:13" ht="18" customHeight="1" thickBot="1" x14ac:dyDescent="0.2">
      <c r="A34" s="495" t="s">
        <v>5</v>
      </c>
      <c r="B34" s="495"/>
      <c r="C34" s="253">
        <v>3.125E-2</v>
      </c>
      <c r="D34" s="495"/>
      <c r="E34" s="496"/>
      <c r="F34" s="255"/>
      <c r="G34" s="255"/>
      <c r="H34" s="255"/>
      <c r="I34" s="255"/>
      <c r="J34" s="256"/>
    </row>
    <row r="35" spans="1:13" s="275" customFormat="1" ht="18" customHeight="1" x14ac:dyDescent="0.15">
      <c r="A35" s="293" t="s">
        <v>6</v>
      </c>
      <c r="B35" s="294" t="s">
        <v>7</v>
      </c>
      <c r="C35" s="295" t="s">
        <v>8</v>
      </c>
      <c r="D35" s="295" t="s">
        <v>9</v>
      </c>
      <c r="E35" s="836" t="s">
        <v>10</v>
      </c>
      <c r="F35" s="836"/>
      <c r="G35" s="836"/>
      <c r="H35" s="836"/>
      <c r="I35" s="836"/>
      <c r="J35" s="296" t="s">
        <v>11</v>
      </c>
      <c r="K35" s="325"/>
    </row>
    <row r="36" spans="1:13" s="275" customFormat="1" ht="20.100000000000001" customHeight="1" x14ac:dyDescent="0.25">
      <c r="A36" s="297">
        <v>44332</v>
      </c>
      <c r="B36" s="298">
        <v>1</v>
      </c>
      <c r="C36" s="285">
        <v>0.375</v>
      </c>
      <c r="D36" s="286" t="s">
        <v>140</v>
      </c>
      <c r="E36" s="262" t="s">
        <v>251</v>
      </c>
      <c r="F36" s="273">
        <v>8</v>
      </c>
      <c r="G36" s="347" t="s">
        <v>32</v>
      </c>
      <c r="H36" s="274">
        <v>0</v>
      </c>
      <c r="I36" s="263" t="s">
        <v>211</v>
      </c>
      <c r="J36" s="313" t="s">
        <v>163</v>
      </c>
      <c r="K36" s="325"/>
    </row>
    <row r="37" spans="1:13" s="275" customFormat="1" ht="20.100000000000001" customHeight="1" x14ac:dyDescent="0.15">
      <c r="A37" s="299" t="str">
        <f>"（"&amp;TEXT(A36,"aaa")&amp;"）"</f>
        <v>（日）</v>
      </c>
      <c r="B37" s="298">
        <v>2</v>
      </c>
      <c r="C37" s="288">
        <f>C36+$C$34</f>
        <v>0.40625</v>
      </c>
      <c r="D37" s="286" t="s">
        <v>140</v>
      </c>
      <c r="E37" s="262" t="s">
        <v>250</v>
      </c>
      <c r="F37" s="273">
        <v>4</v>
      </c>
      <c r="G37" s="347" t="s">
        <v>32</v>
      </c>
      <c r="H37" s="274">
        <v>0</v>
      </c>
      <c r="I37" s="263" t="s">
        <v>41</v>
      </c>
      <c r="J37" s="313" t="s">
        <v>258</v>
      </c>
      <c r="K37" s="325"/>
    </row>
    <row r="38" spans="1:13" s="275" customFormat="1" ht="20.100000000000001" customHeight="1" x14ac:dyDescent="0.25">
      <c r="A38" s="300" t="s">
        <v>110</v>
      </c>
      <c r="B38" s="298">
        <v>3</v>
      </c>
      <c r="C38" s="288">
        <f t="shared" ref="C38" si="1">C37+$C$34</f>
        <v>0.4375</v>
      </c>
      <c r="D38" s="286" t="s">
        <v>140</v>
      </c>
      <c r="E38" s="262" t="s">
        <v>226</v>
      </c>
      <c r="F38" s="273">
        <v>0</v>
      </c>
      <c r="G38" s="347" t="s">
        <v>32</v>
      </c>
      <c r="H38" s="274">
        <v>4</v>
      </c>
      <c r="I38" s="263" t="s">
        <v>230</v>
      </c>
      <c r="J38" s="313" t="s">
        <v>165</v>
      </c>
      <c r="K38" s="325"/>
    </row>
    <row r="39" spans="1:13" s="275" customFormat="1" ht="20.100000000000001" customHeight="1" x14ac:dyDescent="0.15">
      <c r="A39" s="302" t="s">
        <v>322</v>
      </c>
      <c r="B39" s="298">
        <v>4</v>
      </c>
      <c r="C39" s="288">
        <f>C38+$C$34</f>
        <v>0.46875</v>
      </c>
      <c r="D39" s="286" t="s">
        <v>140</v>
      </c>
      <c r="E39" s="262" t="s">
        <v>251</v>
      </c>
      <c r="F39" s="273">
        <v>12</v>
      </c>
      <c r="G39" s="347" t="s">
        <v>32</v>
      </c>
      <c r="H39" s="274">
        <v>0</v>
      </c>
      <c r="I39" s="263" t="s">
        <v>41</v>
      </c>
      <c r="J39" s="313" t="s">
        <v>229</v>
      </c>
      <c r="K39" s="325"/>
      <c r="M39" s="474"/>
    </row>
    <row r="40" spans="1:13" s="275" customFormat="1" ht="20.100000000000001" customHeight="1" x14ac:dyDescent="0.15">
      <c r="A40" s="303" t="s">
        <v>13</v>
      </c>
      <c r="B40" s="298">
        <v>5</v>
      </c>
      <c r="C40" s="288">
        <f>C39+$C$34+0.0173611111111111</f>
        <v>0.51736111111111105</v>
      </c>
      <c r="D40" s="286" t="s">
        <v>284</v>
      </c>
      <c r="E40" s="262" t="s">
        <v>197</v>
      </c>
      <c r="F40" s="273">
        <v>4</v>
      </c>
      <c r="G40" s="347" t="s">
        <v>32</v>
      </c>
      <c r="H40" s="274">
        <v>0</v>
      </c>
      <c r="I40" s="263" t="s">
        <v>202</v>
      </c>
      <c r="J40" s="313" t="s">
        <v>164</v>
      </c>
      <c r="K40" s="325"/>
    </row>
    <row r="41" spans="1:13" s="275" customFormat="1" ht="20.100000000000001" customHeight="1" x14ac:dyDescent="0.15">
      <c r="A41" s="303" t="s">
        <v>341</v>
      </c>
      <c r="B41" s="298">
        <v>6</v>
      </c>
      <c r="C41" s="288">
        <f>C40+$C$34</f>
        <v>0.54861111111111105</v>
      </c>
      <c r="D41" s="286" t="s">
        <v>284</v>
      </c>
      <c r="E41" s="262" t="s">
        <v>204</v>
      </c>
      <c r="F41" s="273">
        <v>1</v>
      </c>
      <c r="G41" s="347" t="s">
        <v>32</v>
      </c>
      <c r="H41" s="274">
        <v>3</v>
      </c>
      <c r="I41" s="263" t="s">
        <v>141</v>
      </c>
      <c r="J41" s="313" t="s">
        <v>166</v>
      </c>
      <c r="K41" s="325"/>
    </row>
    <row r="42" spans="1:13" s="275" customFormat="1" ht="20.100000000000001" customHeight="1" x14ac:dyDescent="0.15">
      <c r="A42" s="303" t="s">
        <v>342</v>
      </c>
      <c r="B42" s="298">
        <v>7</v>
      </c>
      <c r="C42" s="288">
        <f t="shared" ref="C42:C43" si="2">C41+$C$34</f>
        <v>0.57986111111111105</v>
      </c>
      <c r="D42" s="286" t="s">
        <v>284</v>
      </c>
      <c r="E42" s="364" t="s">
        <v>198</v>
      </c>
      <c r="F42" s="273">
        <v>2</v>
      </c>
      <c r="G42" s="347" t="s">
        <v>32</v>
      </c>
      <c r="H42" s="274">
        <v>0</v>
      </c>
      <c r="I42" s="364" t="s">
        <v>202</v>
      </c>
      <c r="J42" s="313" t="s">
        <v>237</v>
      </c>
      <c r="K42" s="325"/>
    </row>
    <row r="43" spans="1:13" s="275" customFormat="1" ht="20.100000000000001" customHeight="1" x14ac:dyDescent="0.15">
      <c r="A43" s="316" t="s">
        <v>263</v>
      </c>
      <c r="B43" s="298">
        <v>8</v>
      </c>
      <c r="C43" s="288">
        <f t="shared" si="2"/>
        <v>0.61111111111111105</v>
      </c>
      <c r="D43" s="286" t="s">
        <v>284</v>
      </c>
      <c r="E43" s="364" t="s">
        <v>197</v>
      </c>
      <c r="F43" s="273">
        <v>1</v>
      </c>
      <c r="G43" s="347" t="s">
        <v>32</v>
      </c>
      <c r="H43" s="274">
        <v>3</v>
      </c>
      <c r="I43" s="364" t="s">
        <v>204</v>
      </c>
      <c r="J43" s="313" t="s">
        <v>210</v>
      </c>
      <c r="K43" s="325"/>
      <c r="M43" s="474"/>
    </row>
    <row r="44" spans="1:13" s="275" customFormat="1" ht="20.100000000000001" customHeight="1" x14ac:dyDescent="0.15">
      <c r="A44" s="302" t="s">
        <v>340</v>
      </c>
      <c r="B44" s="298"/>
      <c r="C44" s="289"/>
      <c r="D44" s="286"/>
      <c r="E44" s="262"/>
      <c r="F44" s="318"/>
      <c r="G44" s="347"/>
      <c r="H44" s="319"/>
      <c r="I44" s="364"/>
      <c r="J44" s="313"/>
      <c r="K44" s="325"/>
    </row>
    <row r="45" spans="1:13" s="275" customFormat="1" ht="20.100000000000001" customHeight="1" x14ac:dyDescent="0.15">
      <c r="A45" s="303" t="s">
        <v>134</v>
      </c>
      <c r="B45" s="298"/>
      <c r="C45" s="289"/>
      <c r="D45" s="286"/>
      <c r="E45" s="262"/>
      <c r="F45" s="273"/>
      <c r="G45" s="347"/>
      <c r="H45" s="274"/>
      <c r="I45" s="263"/>
      <c r="J45" s="313"/>
      <c r="K45" s="325"/>
    </row>
    <row r="46" spans="1:13" s="275" customFormat="1" ht="20.100000000000001" customHeight="1" x14ac:dyDescent="0.15">
      <c r="A46" s="303" t="s">
        <v>339</v>
      </c>
      <c r="B46" s="298"/>
      <c r="C46" s="289"/>
      <c r="D46" s="286"/>
      <c r="E46" s="262" t="s">
        <v>22</v>
      </c>
      <c r="F46" s="273" t="s">
        <v>22</v>
      </c>
      <c r="G46" s="274" t="s">
        <v>22</v>
      </c>
      <c r="H46" s="274" t="s">
        <v>22</v>
      </c>
      <c r="I46" s="263" t="s">
        <v>22</v>
      </c>
      <c r="J46" s="313"/>
      <c r="K46" s="325"/>
    </row>
    <row r="47" spans="1:13" s="275" customFormat="1" ht="20.100000000000001" customHeight="1" thickBot="1" x14ac:dyDescent="0.2">
      <c r="A47" s="377"/>
      <c r="B47" s="367"/>
      <c r="C47" s="290"/>
      <c r="D47" s="368"/>
      <c r="E47" s="372"/>
      <c r="F47" s="533"/>
      <c r="G47" s="534"/>
      <c r="H47" s="534"/>
      <c r="I47" s="323"/>
      <c r="J47" s="292"/>
      <c r="K47" s="325"/>
    </row>
    <row r="48" spans="1:13" ht="21" customHeight="1" x14ac:dyDescent="0.15">
      <c r="A48" s="250"/>
      <c r="B48" s="251"/>
      <c r="C48" s="251"/>
      <c r="D48" s="251"/>
      <c r="E48" s="251"/>
      <c r="F48" s="251"/>
      <c r="G48" s="251"/>
      <c r="H48" s="251"/>
      <c r="I48" s="251"/>
      <c r="J48" s="251"/>
    </row>
    <row r="49" spans="1:16" ht="18" customHeight="1" thickBot="1" x14ac:dyDescent="0.2">
      <c r="A49" s="850" t="s">
        <v>5</v>
      </c>
      <c r="B49" s="850"/>
      <c r="C49" s="550">
        <v>3.125E-2</v>
      </c>
      <c r="D49" s="498"/>
      <c r="E49" s="498"/>
      <c r="F49" s="498"/>
      <c r="G49" s="498"/>
      <c r="H49" s="498"/>
      <c r="I49" s="255"/>
      <c r="J49" s="256"/>
    </row>
    <row r="50" spans="1:16" s="275" customFormat="1" ht="18" customHeight="1" x14ac:dyDescent="0.15">
      <c r="A50" s="293" t="s">
        <v>6</v>
      </c>
      <c r="B50" s="294" t="s">
        <v>7</v>
      </c>
      <c r="C50" s="295" t="s">
        <v>8</v>
      </c>
      <c r="D50" s="295" t="s">
        <v>9</v>
      </c>
      <c r="E50" s="836" t="s">
        <v>10</v>
      </c>
      <c r="F50" s="836"/>
      <c r="G50" s="836"/>
      <c r="H50" s="836"/>
      <c r="I50" s="836"/>
      <c r="J50" s="296" t="s">
        <v>11</v>
      </c>
      <c r="K50" s="325"/>
    </row>
    <row r="51" spans="1:16" s="275" customFormat="1" ht="20.25" customHeight="1" x14ac:dyDescent="0.25">
      <c r="A51" s="297">
        <v>44346</v>
      </c>
      <c r="B51" s="298">
        <v>1</v>
      </c>
      <c r="C51" s="285">
        <v>0.375</v>
      </c>
      <c r="D51" s="286" t="s">
        <v>140</v>
      </c>
      <c r="E51" s="263" t="s">
        <v>250</v>
      </c>
      <c r="F51" s="266">
        <v>1</v>
      </c>
      <c r="G51" s="548" t="s">
        <v>32</v>
      </c>
      <c r="H51" s="267">
        <v>4</v>
      </c>
      <c r="I51" s="264" t="s">
        <v>211</v>
      </c>
      <c r="J51" s="313" t="s">
        <v>163</v>
      </c>
      <c r="K51" s="325"/>
    </row>
    <row r="52" spans="1:16" s="275" customFormat="1" ht="20.25" customHeight="1" x14ac:dyDescent="0.15">
      <c r="A52" s="299" t="str">
        <f>"（"&amp;TEXT(A51,"aaa")&amp;"）"</f>
        <v>（日）</v>
      </c>
      <c r="B52" s="298">
        <v>2</v>
      </c>
      <c r="C52" s="288">
        <f>C51+$C$49</f>
        <v>0.40625</v>
      </c>
      <c r="D52" s="286" t="s">
        <v>140</v>
      </c>
      <c r="E52" s="262" t="s">
        <v>251</v>
      </c>
      <c r="F52" s="258">
        <v>8</v>
      </c>
      <c r="G52" s="259" t="s">
        <v>32</v>
      </c>
      <c r="H52" s="260">
        <v>1</v>
      </c>
      <c r="I52" s="263" t="s">
        <v>230</v>
      </c>
      <c r="J52" s="313" t="s">
        <v>258</v>
      </c>
      <c r="K52" s="325"/>
    </row>
    <row r="53" spans="1:16" s="275" customFormat="1" ht="20.25" customHeight="1" x14ac:dyDescent="0.25">
      <c r="A53" s="300" t="s">
        <v>110</v>
      </c>
      <c r="B53" s="298">
        <v>3</v>
      </c>
      <c r="C53" s="288">
        <f t="shared" ref="C53:C58" si="3">C52+$C$49</f>
        <v>0.4375</v>
      </c>
      <c r="D53" s="286" t="s">
        <v>140</v>
      </c>
      <c r="E53" s="262" t="s">
        <v>250</v>
      </c>
      <c r="F53" s="258">
        <v>0</v>
      </c>
      <c r="G53" s="259" t="s">
        <v>32</v>
      </c>
      <c r="H53" s="260">
        <v>2</v>
      </c>
      <c r="I53" s="263" t="s">
        <v>226</v>
      </c>
      <c r="J53" s="313" t="s">
        <v>166</v>
      </c>
      <c r="K53" s="325"/>
    </row>
    <row r="54" spans="1:16" s="275" customFormat="1" ht="20.25" customHeight="1" x14ac:dyDescent="0.15">
      <c r="A54" s="302" t="s">
        <v>273</v>
      </c>
      <c r="B54" s="298">
        <v>4</v>
      </c>
      <c r="C54" s="288">
        <f t="shared" si="3"/>
        <v>0.46875</v>
      </c>
      <c r="D54" s="286" t="s">
        <v>140</v>
      </c>
      <c r="E54" s="263" t="s">
        <v>211</v>
      </c>
      <c r="F54" s="273">
        <v>2</v>
      </c>
      <c r="G54" s="259" t="s">
        <v>32</v>
      </c>
      <c r="H54" s="274">
        <v>6</v>
      </c>
      <c r="I54" s="263" t="s">
        <v>230</v>
      </c>
      <c r="J54" s="313" t="s">
        <v>229</v>
      </c>
      <c r="K54" s="325"/>
      <c r="M54" s="474"/>
    </row>
    <row r="55" spans="1:16" s="275" customFormat="1" ht="20.25" customHeight="1" x14ac:dyDescent="0.15">
      <c r="A55" s="303" t="s">
        <v>13</v>
      </c>
      <c r="B55" s="298">
        <v>5</v>
      </c>
      <c r="C55" s="288">
        <f t="shared" si="3"/>
        <v>0.5</v>
      </c>
      <c r="D55" s="286" t="s">
        <v>140</v>
      </c>
      <c r="E55" s="262" t="s">
        <v>226</v>
      </c>
      <c r="F55" s="273">
        <v>7</v>
      </c>
      <c r="G55" s="259" t="s">
        <v>32</v>
      </c>
      <c r="H55" s="274">
        <v>0</v>
      </c>
      <c r="I55" s="263" t="s">
        <v>41</v>
      </c>
      <c r="J55" s="313" t="s">
        <v>165</v>
      </c>
      <c r="K55" s="325"/>
    </row>
    <row r="56" spans="1:16" s="275" customFormat="1" ht="20.25" customHeight="1" x14ac:dyDescent="0.15">
      <c r="A56" s="303" t="s">
        <v>234</v>
      </c>
      <c r="B56" s="298">
        <v>6</v>
      </c>
      <c r="C56" s="288">
        <f>C55+$C$49+0.0173611111111111</f>
        <v>0.54861111111111105</v>
      </c>
      <c r="D56" s="286" t="s">
        <v>284</v>
      </c>
      <c r="E56" s="262" t="s">
        <v>202</v>
      </c>
      <c r="F56" s="258">
        <v>0</v>
      </c>
      <c r="G56" s="259" t="s">
        <v>32</v>
      </c>
      <c r="H56" s="260">
        <v>3</v>
      </c>
      <c r="I56" s="263" t="s">
        <v>141</v>
      </c>
      <c r="J56" s="313" t="s">
        <v>237</v>
      </c>
      <c r="K56" s="325"/>
    </row>
    <row r="57" spans="1:16" s="275" customFormat="1" ht="20.25" customHeight="1" x14ac:dyDescent="0.15">
      <c r="A57" s="303" t="s">
        <v>233</v>
      </c>
      <c r="B57" s="298">
        <v>7</v>
      </c>
      <c r="C57" s="288">
        <f t="shared" si="3"/>
        <v>0.57986111111111105</v>
      </c>
      <c r="D57" s="286" t="s">
        <v>284</v>
      </c>
      <c r="E57" s="263" t="s">
        <v>198</v>
      </c>
      <c r="F57" s="273">
        <v>0</v>
      </c>
      <c r="G57" s="259" t="s">
        <v>32</v>
      </c>
      <c r="H57" s="274">
        <v>6</v>
      </c>
      <c r="I57" s="263" t="s">
        <v>204</v>
      </c>
      <c r="J57" s="313" t="s">
        <v>164</v>
      </c>
      <c r="K57" s="325"/>
    </row>
    <row r="58" spans="1:16" s="275" customFormat="1" ht="20.25" customHeight="1" x14ac:dyDescent="0.15">
      <c r="A58" s="303" t="s">
        <v>311</v>
      </c>
      <c r="B58" s="298">
        <v>8</v>
      </c>
      <c r="C58" s="288">
        <f t="shared" si="3"/>
        <v>0.61111111111111105</v>
      </c>
      <c r="D58" s="286" t="s">
        <v>284</v>
      </c>
      <c r="E58" s="262" t="s">
        <v>197</v>
      </c>
      <c r="F58" s="273">
        <v>2</v>
      </c>
      <c r="G58" s="259" t="s">
        <v>32</v>
      </c>
      <c r="H58" s="274">
        <v>2</v>
      </c>
      <c r="I58" s="263" t="s">
        <v>141</v>
      </c>
      <c r="J58" s="313" t="s">
        <v>210</v>
      </c>
      <c r="K58" s="325"/>
    </row>
    <row r="59" spans="1:16" s="275" customFormat="1" ht="20.25" customHeight="1" x14ac:dyDescent="0.15">
      <c r="A59" s="302" t="s">
        <v>312</v>
      </c>
      <c r="B59" s="298"/>
      <c r="C59" s="289"/>
      <c r="D59" s="286"/>
      <c r="E59" s="315"/>
      <c r="G59" s="259"/>
      <c r="I59" s="315"/>
      <c r="J59" s="313"/>
      <c r="K59" s="325"/>
    </row>
    <row r="60" spans="1:16" s="275" customFormat="1" ht="20.25" customHeight="1" x14ac:dyDescent="0.15">
      <c r="A60" s="303" t="s">
        <v>134</v>
      </c>
      <c r="B60" s="298"/>
      <c r="C60" s="289"/>
      <c r="D60" s="312"/>
      <c r="E60" s="315"/>
      <c r="I60" s="315"/>
      <c r="J60" s="313"/>
      <c r="K60" s="325"/>
    </row>
    <row r="61" spans="1:16" s="275" customFormat="1" ht="20.25" customHeight="1" x14ac:dyDescent="0.15">
      <c r="A61" s="303" t="s">
        <v>274</v>
      </c>
      <c r="B61" s="298"/>
      <c r="C61" s="289" t="s">
        <v>22</v>
      </c>
      <c r="D61" s="286" t="s">
        <v>22</v>
      </c>
      <c r="E61" s="268" t="s">
        <v>22</v>
      </c>
      <c r="F61" s="266" t="s">
        <v>22</v>
      </c>
      <c r="G61" s="267" t="s">
        <v>22</v>
      </c>
      <c r="H61" s="267" t="s">
        <v>22</v>
      </c>
      <c r="I61" s="268" t="s">
        <v>22</v>
      </c>
      <c r="J61" s="313" t="s">
        <v>22</v>
      </c>
      <c r="K61" s="325"/>
    </row>
    <row r="62" spans="1:16" s="275" customFormat="1" ht="20.25" customHeight="1" thickBot="1" x14ac:dyDescent="0.3">
      <c r="A62" s="314"/>
      <c r="B62" s="367"/>
      <c r="C62" s="290"/>
      <c r="D62" s="368"/>
      <c r="E62" s="458"/>
      <c r="F62" s="270"/>
      <c r="G62" s="271"/>
      <c r="H62" s="271"/>
      <c r="I62" s="351"/>
      <c r="J62" s="292"/>
      <c r="K62" s="325"/>
    </row>
    <row r="63" spans="1:16" ht="18" customHeight="1" x14ac:dyDescent="0.15">
      <c r="L63" s="275"/>
      <c r="M63" s="275"/>
      <c r="N63" s="275"/>
      <c r="O63" s="275"/>
      <c r="P63" s="275"/>
    </row>
    <row r="64" spans="1:16" ht="21" customHeight="1" thickBot="1" x14ac:dyDescent="0.2">
      <c r="A64" s="499" t="s">
        <v>161</v>
      </c>
      <c r="B64" s="499"/>
      <c r="C64" s="493">
        <v>3.125E-2</v>
      </c>
      <c r="D64" s="498"/>
      <c r="E64" s="498"/>
      <c r="F64" s="498"/>
      <c r="G64" s="498"/>
      <c r="H64" s="498"/>
      <c r="I64" s="255"/>
      <c r="J64" s="256"/>
      <c r="L64" s="275"/>
      <c r="M64" s="275"/>
      <c r="N64" s="275"/>
      <c r="O64" s="275"/>
      <c r="P64" s="275"/>
    </row>
    <row r="65" spans="1:14" s="275" customFormat="1" ht="18" customHeight="1" x14ac:dyDescent="0.15">
      <c r="A65" s="293" t="s">
        <v>6</v>
      </c>
      <c r="B65" s="294" t="s">
        <v>7</v>
      </c>
      <c r="C65" s="295" t="s">
        <v>8</v>
      </c>
      <c r="D65" s="295" t="s">
        <v>9</v>
      </c>
      <c r="E65" s="836" t="s">
        <v>10</v>
      </c>
      <c r="F65" s="836"/>
      <c r="G65" s="836"/>
      <c r="H65" s="836"/>
      <c r="I65" s="836"/>
      <c r="J65" s="296" t="s">
        <v>11</v>
      </c>
      <c r="K65" s="325"/>
      <c r="N65" s="474"/>
    </row>
    <row r="66" spans="1:14" s="275" customFormat="1" ht="20.25" customHeight="1" x14ac:dyDescent="0.25">
      <c r="A66" s="297">
        <v>44367</v>
      </c>
      <c r="B66" s="298">
        <v>1</v>
      </c>
      <c r="C66" s="285">
        <v>0.36805555555555558</v>
      </c>
      <c r="D66" s="348">
        <v>51</v>
      </c>
      <c r="E66" s="265" t="s">
        <v>442</v>
      </c>
      <c r="F66" s="318">
        <v>14</v>
      </c>
      <c r="G66" s="347" t="s">
        <v>32</v>
      </c>
      <c r="H66" s="319">
        <v>0</v>
      </c>
      <c r="I66" s="374" t="s">
        <v>443</v>
      </c>
      <c r="J66" s="313" t="s">
        <v>419</v>
      </c>
      <c r="K66" s="325"/>
    </row>
    <row r="67" spans="1:14" s="275" customFormat="1" ht="20.25" customHeight="1" x14ac:dyDescent="0.15">
      <c r="A67" s="299" t="str">
        <f>"（"&amp;TEXT(A66,"aaa")&amp;"）"</f>
        <v>（日）</v>
      </c>
      <c r="B67" s="298">
        <v>2</v>
      </c>
      <c r="C67" s="288">
        <f>C66+$C$64</f>
        <v>0.39930555555555558</v>
      </c>
      <c r="D67" s="348">
        <v>52</v>
      </c>
      <c r="E67" s="265" t="s">
        <v>444</v>
      </c>
      <c r="F67" s="318">
        <v>0</v>
      </c>
      <c r="G67" s="347" t="s">
        <v>32</v>
      </c>
      <c r="H67" s="319">
        <v>3</v>
      </c>
      <c r="I67" s="374" t="s">
        <v>445</v>
      </c>
      <c r="J67" s="313" t="s">
        <v>420</v>
      </c>
      <c r="K67" s="325"/>
    </row>
    <row r="68" spans="1:14" s="275" customFormat="1" ht="20.25" customHeight="1" x14ac:dyDescent="0.25">
      <c r="A68" s="300" t="s">
        <v>110</v>
      </c>
      <c r="B68" s="298">
        <v>3</v>
      </c>
      <c r="C68" s="288">
        <f t="shared" ref="C68:C75" si="4">C67+$C$64</f>
        <v>0.43055555555555558</v>
      </c>
      <c r="D68" s="348">
        <v>53</v>
      </c>
      <c r="E68" s="265" t="s">
        <v>441</v>
      </c>
      <c r="F68" s="318">
        <v>1</v>
      </c>
      <c r="G68" s="347" t="s">
        <v>502</v>
      </c>
      <c r="H68" s="319">
        <v>1</v>
      </c>
      <c r="I68" s="268" t="s">
        <v>446</v>
      </c>
      <c r="J68" s="313" t="s">
        <v>421</v>
      </c>
      <c r="K68" s="325"/>
      <c r="N68" s="474"/>
    </row>
    <row r="69" spans="1:14" s="275" customFormat="1" ht="20.25" customHeight="1" x14ac:dyDescent="0.15">
      <c r="A69" s="302" t="s">
        <v>278</v>
      </c>
      <c r="B69" s="298">
        <v>4</v>
      </c>
      <c r="C69" s="288">
        <f t="shared" si="4"/>
        <v>0.46180555555555558</v>
      </c>
      <c r="D69" s="348">
        <v>54</v>
      </c>
      <c r="E69" s="265" t="s">
        <v>438</v>
      </c>
      <c r="F69" s="318">
        <v>1</v>
      </c>
      <c r="G69" s="347" t="s">
        <v>503</v>
      </c>
      <c r="H69" s="319">
        <v>1</v>
      </c>
      <c r="I69" s="374" t="s">
        <v>447</v>
      </c>
      <c r="J69" s="313" t="s">
        <v>422</v>
      </c>
      <c r="K69" s="325"/>
      <c r="N69" s="474"/>
    </row>
    <row r="70" spans="1:14" s="275" customFormat="1" ht="20.25" customHeight="1" x14ac:dyDescent="0.15">
      <c r="A70" s="303" t="s">
        <v>13</v>
      </c>
      <c r="B70" s="298">
        <v>5</v>
      </c>
      <c r="C70" s="288">
        <f t="shared" si="4"/>
        <v>0.49305555555555558</v>
      </c>
      <c r="D70" s="348">
        <v>55</v>
      </c>
      <c r="E70" s="265" t="s">
        <v>498</v>
      </c>
      <c r="F70" s="318">
        <v>1</v>
      </c>
      <c r="G70" s="347" t="s">
        <v>32</v>
      </c>
      <c r="H70" s="319">
        <v>0</v>
      </c>
      <c r="I70" s="268" t="s">
        <v>499</v>
      </c>
      <c r="J70" s="313" t="s">
        <v>423</v>
      </c>
      <c r="K70" s="325"/>
    </row>
    <row r="71" spans="1:14" s="275" customFormat="1" ht="20.25" customHeight="1" x14ac:dyDescent="0.15">
      <c r="A71" s="586" t="s">
        <v>442</v>
      </c>
      <c r="B71" s="298">
        <v>6</v>
      </c>
      <c r="C71" s="288">
        <f t="shared" si="4"/>
        <v>0.52430555555555558</v>
      </c>
      <c r="D71" s="348">
        <v>56</v>
      </c>
      <c r="E71" s="265" t="s">
        <v>500</v>
      </c>
      <c r="F71" s="318">
        <v>1</v>
      </c>
      <c r="G71" s="347" t="s">
        <v>32</v>
      </c>
      <c r="H71" s="319">
        <v>3</v>
      </c>
      <c r="I71" s="268" t="s">
        <v>501</v>
      </c>
      <c r="J71" s="313" t="s">
        <v>426</v>
      </c>
      <c r="K71" s="325"/>
    </row>
    <row r="72" spans="1:14" s="275" customFormat="1" ht="20.25" customHeight="1" x14ac:dyDescent="0.15">
      <c r="A72" s="305" t="s">
        <v>441</v>
      </c>
      <c r="B72" s="501">
        <v>7</v>
      </c>
      <c r="C72" s="510">
        <f>C71+$C$64+0.0347222222222222</f>
        <v>0.59027777777777779</v>
      </c>
      <c r="D72" s="588" t="s">
        <v>137</v>
      </c>
      <c r="E72" s="527" t="s">
        <v>179</v>
      </c>
      <c r="F72" s="516"/>
      <c r="G72" s="506" t="s">
        <v>32</v>
      </c>
      <c r="H72" s="517"/>
      <c r="I72" s="528" t="s">
        <v>203</v>
      </c>
      <c r="J72" s="512" t="s">
        <v>237</v>
      </c>
      <c r="K72" s="325"/>
      <c r="N72" s="474"/>
    </row>
    <row r="73" spans="1:14" s="275" customFormat="1" ht="20.25" customHeight="1" x14ac:dyDescent="0.15">
      <c r="A73" s="352"/>
      <c r="B73" s="501">
        <v>8</v>
      </c>
      <c r="C73" s="510">
        <f t="shared" si="4"/>
        <v>0.62152777777777779</v>
      </c>
      <c r="D73" s="588" t="s">
        <v>137</v>
      </c>
      <c r="E73" s="527" t="s">
        <v>141</v>
      </c>
      <c r="F73" s="516"/>
      <c r="G73" s="506" t="s">
        <v>32</v>
      </c>
      <c r="H73" s="517"/>
      <c r="I73" s="589" t="s">
        <v>199</v>
      </c>
      <c r="J73" s="512" t="s">
        <v>210</v>
      </c>
      <c r="K73" s="325"/>
    </row>
    <row r="74" spans="1:14" s="275" customFormat="1" ht="20.25" customHeight="1" x14ac:dyDescent="0.15">
      <c r="A74" s="307" t="s">
        <v>134</v>
      </c>
      <c r="B74" s="501">
        <v>9</v>
      </c>
      <c r="C74" s="510">
        <f t="shared" si="4"/>
        <v>0.65277777777777779</v>
      </c>
      <c r="D74" s="503" t="s">
        <v>137</v>
      </c>
      <c r="E74" s="527" t="s">
        <v>179</v>
      </c>
      <c r="F74" s="516"/>
      <c r="G74" s="517" t="s">
        <v>32</v>
      </c>
      <c r="H74" s="517"/>
      <c r="I74" s="528" t="s">
        <v>202</v>
      </c>
      <c r="J74" s="512" t="s">
        <v>355</v>
      </c>
      <c r="K74" s="325"/>
    </row>
    <row r="75" spans="1:14" s="275" customFormat="1" ht="20.25" customHeight="1" x14ac:dyDescent="0.25">
      <c r="A75" s="308" t="s">
        <v>118</v>
      </c>
      <c r="B75" s="501">
        <v>10</v>
      </c>
      <c r="C75" s="510">
        <f t="shared" si="4"/>
        <v>0.68402777777777779</v>
      </c>
      <c r="D75" s="503" t="s">
        <v>137</v>
      </c>
      <c r="E75" s="528" t="s">
        <v>141</v>
      </c>
      <c r="F75" s="516"/>
      <c r="G75" s="517" t="s">
        <v>32</v>
      </c>
      <c r="H75" s="517"/>
      <c r="I75" s="528" t="s">
        <v>203</v>
      </c>
      <c r="J75" s="512" t="s">
        <v>238</v>
      </c>
      <c r="K75" s="325"/>
    </row>
    <row r="76" spans="1:14" s="275" customFormat="1" ht="20.25" customHeight="1" thickBot="1" x14ac:dyDescent="0.2">
      <c r="A76" s="377"/>
      <c r="B76" s="367"/>
      <c r="C76" s="290"/>
      <c r="D76" s="368"/>
      <c r="E76" s="369"/>
      <c r="F76" s="270"/>
      <c r="G76" s="271"/>
      <c r="H76" s="271"/>
      <c r="I76" s="272"/>
      <c r="J76" s="292"/>
      <c r="K76" s="325"/>
    </row>
    <row r="77" spans="1:14" ht="18" customHeight="1" x14ac:dyDescent="0.15">
      <c r="M77" s="276"/>
    </row>
    <row r="78" spans="1:14" ht="18" customHeight="1" thickBot="1" x14ac:dyDescent="0.2">
      <c r="A78" s="499" t="s">
        <v>161</v>
      </c>
      <c r="B78" s="498"/>
      <c r="C78" s="551">
        <v>3.8194444444444441E-2</v>
      </c>
      <c r="D78" s="498"/>
      <c r="E78" s="498"/>
      <c r="F78" s="498"/>
      <c r="G78" s="498"/>
      <c r="H78" s="498"/>
      <c r="I78" s="255"/>
      <c r="J78" s="256"/>
      <c r="K78" s="249"/>
    </row>
    <row r="79" spans="1:14" ht="18" customHeight="1" x14ac:dyDescent="0.15">
      <c r="A79" s="293" t="s">
        <v>6</v>
      </c>
      <c r="B79" s="294" t="s">
        <v>7</v>
      </c>
      <c r="C79" s="295" t="s">
        <v>8</v>
      </c>
      <c r="D79" s="295" t="s">
        <v>9</v>
      </c>
      <c r="E79" s="862" t="s">
        <v>10</v>
      </c>
      <c r="F79" s="863"/>
      <c r="G79" s="863"/>
      <c r="H79" s="863"/>
      <c r="I79" s="864"/>
      <c r="J79" s="296" t="s">
        <v>11</v>
      </c>
      <c r="K79" s="249"/>
    </row>
    <row r="80" spans="1:14" ht="20.25" customHeight="1" x14ac:dyDescent="0.25">
      <c r="A80" s="297">
        <v>44381</v>
      </c>
      <c r="B80" s="501">
        <v>1</v>
      </c>
      <c r="C80" s="502">
        <v>0.41666666666666669</v>
      </c>
      <c r="D80" s="621">
        <v>57</v>
      </c>
      <c r="E80" s="527" t="s">
        <v>197</v>
      </c>
      <c r="F80" s="516"/>
      <c r="G80" s="506" t="s">
        <v>32</v>
      </c>
      <c r="H80" s="517"/>
      <c r="I80" s="589" t="s">
        <v>201</v>
      </c>
      <c r="J80" s="512" t="s">
        <v>274</v>
      </c>
      <c r="K80" s="249"/>
    </row>
    <row r="81" spans="1:13" ht="20.25" customHeight="1" x14ac:dyDescent="0.15">
      <c r="A81" s="299" t="str">
        <f>"（"&amp;TEXT(A80,"aaa")&amp;"）"</f>
        <v>（日）</v>
      </c>
      <c r="B81" s="501">
        <v>2</v>
      </c>
      <c r="C81" s="510">
        <f>C80+$C$78-0.00694444444444444</f>
        <v>0.44791666666666669</v>
      </c>
      <c r="D81" s="621" t="s">
        <v>458</v>
      </c>
      <c r="E81" s="527" t="s">
        <v>118</v>
      </c>
      <c r="F81" s="516" t="s">
        <v>160</v>
      </c>
      <c r="G81" s="506" t="s">
        <v>32</v>
      </c>
      <c r="H81" s="517" t="s">
        <v>160</v>
      </c>
      <c r="I81" s="528" t="s">
        <v>206</v>
      </c>
      <c r="J81" s="512" t="s">
        <v>439</v>
      </c>
      <c r="K81" s="249"/>
      <c r="M81" s="497"/>
    </row>
    <row r="82" spans="1:13" ht="20.25" customHeight="1" x14ac:dyDescent="0.25">
      <c r="A82" s="300" t="s">
        <v>110</v>
      </c>
      <c r="B82" s="501">
        <v>3</v>
      </c>
      <c r="C82" s="510">
        <f>C81+$C$78</f>
        <v>0.4861111111111111</v>
      </c>
      <c r="D82" s="621">
        <v>65</v>
      </c>
      <c r="E82" s="527" t="s">
        <v>201</v>
      </c>
      <c r="F82" s="516"/>
      <c r="G82" s="506" t="s">
        <v>32</v>
      </c>
      <c r="H82" s="517" t="s">
        <v>160</v>
      </c>
      <c r="I82" s="589" t="s">
        <v>182</v>
      </c>
      <c r="J82" s="512" t="s">
        <v>274</v>
      </c>
      <c r="K82" s="249"/>
    </row>
    <row r="83" spans="1:13" ht="20.25" customHeight="1" x14ac:dyDescent="0.15">
      <c r="A83" s="549" t="s">
        <v>366</v>
      </c>
      <c r="B83" s="501">
        <v>4</v>
      </c>
      <c r="C83" s="510">
        <f t="shared" ref="C83:C84" si="5">C82+$C$78</f>
        <v>0.52430555555555558</v>
      </c>
      <c r="D83" s="621" t="s">
        <v>458</v>
      </c>
      <c r="E83" s="527" t="s">
        <v>128</v>
      </c>
      <c r="F83" s="516" t="s">
        <v>160</v>
      </c>
      <c r="G83" s="506" t="s">
        <v>32</v>
      </c>
      <c r="H83" s="517" t="s">
        <v>160</v>
      </c>
      <c r="I83" s="528" t="s">
        <v>141</v>
      </c>
      <c r="J83" s="512" t="s">
        <v>456</v>
      </c>
      <c r="K83" s="249"/>
    </row>
    <row r="84" spans="1:13" ht="20.25" customHeight="1" x14ac:dyDescent="0.15">
      <c r="A84" s="587" t="s">
        <v>507</v>
      </c>
      <c r="B84" s="501">
        <v>5</v>
      </c>
      <c r="C84" s="510">
        <f t="shared" si="5"/>
        <v>0.5625</v>
      </c>
      <c r="D84" s="621">
        <v>67</v>
      </c>
      <c r="E84" s="527" t="s">
        <v>173</v>
      </c>
      <c r="F84" s="516"/>
      <c r="G84" s="506" t="s">
        <v>32</v>
      </c>
      <c r="H84" s="517" t="s">
        <v>160</v>
      </c>
      <c r="I84" s="589" t="s">
        <v>175</v>
      </c>
      <c r="J84" s="512" t="s">
        <v>274</v>
      </c>
      <c r="K84" s="249"/>
    </row>
    <row r="85" spans="1:13" ht="20.25" customHeight="1" x14ac:dyDescent="0.15">
      <c r="A85" s="303" t="s">
        <v>459</v>
      </c>
      <c r="B85" s="501"/>
      <c r="C85" s="510">
        <v>0.61458333333333337</v>
      </c>
      <c r="D85" s="621"/>
      <c r="E85" s="527"/>
      <c r="F85" s="516"/>
      <c r="G85" s="622" t="s">
        <v>457</v>
      </c>
      <c r="H85" s="517"/>
      <c r="I85" s="528"/>
      <c r="J85" s="512"/>
      <c r="K85" s="249"/>
      <c r="M85" s="492"/>
    </row>
    <row r="86" spans="1:13" ht="20.25" customHeight="1" x14ac:dyDescent="0.15">
      <c r="A86" s="303"/>
      <c r="B86" s="298"/>
      <c r="C86" s="288"/>
      <c r="D86" s="348"/>
      <c r="E86" s="265"/>
      <c r="F86" s="318"/>
      <c r="G86" s="623"/>
      <c r="H86" s="319"/>
      <c r="I86" s="268"/>
      <c r="J86" s="313"/>
      <c r="K86" s="249"/>
      <c r="M86" s="580"/>
    </row>
    <row r="87" spans="1:13" ht="20.25" customHeight="1" x14ac:dyDescent="0.25">
      <c r="A87" s="326" t="s">
        <v>111</v>
      </c>
      <c r="B87" s="298"/>
      <c r="C87" s="289"/>
      <c r="D87" s="348"/>
      <c r="E87" s="265"/>
      <c r="F87" s="318"/>
      <c r="G87" s="347"/>
      <c r="H87" s="319"/>
      <c r="I87" s="374"/>
      <c r="J87" s="313"/>
      <c r="K87" s="249"/>
    </row>
    <row r="88" spans="1:13" ht="20.25" customHeight="1" x14ac:dyDescent="0.15">
      <c r="A88" s="303" t="s">
        <v>134</v>
      </c>
      <c r="B88" s="298"/>
      <c r="C88" s="289"/>
      <c r="D88" s="348"/>
      <c r="E88" s="265"/>
      <c r="F88" s="266"/>
      <c r="G88" s="259"/>
      <c r="H88" s="267"/>
      <c r="I88" s="374"/>
      <c r="J88" s="331"/>
      <c r="K88" s="249"/>
    </row>
    <row r="89" spans="1:13" s="275" customFormat="1" ht="20.25" customHeight="1" x14ac:dyDescent="0.15">
      <c r="A89" s="303" t="s">
        <v>274</v>
      </c>
      <c r="B89" s="298"/>
      <c r="C89" s="289"/>
      <c r="D89" s="286"/>
      <c r="E89" s="262" t="s">
        <v>22</v>
      </c>
      <c r="F89" s="258" t="s">
        <v>22</v>
      </c>
      <c r="G89" s="260" t="s">
        <v>22</v>
      </c>
      <c r="H89" s="260" t="s">
        <v>22</v>
      </c>
      <c r="I89" s="263" t="s">
        <v>22</v>
      </c>
      <c r="J89" s="313"/>
      <c r="K89" s="325"/>
    </row>
    <row r="90" spans="1:13" ht="20.25" customHeight="1" thickBot="1" x14ac:dyDescent="0.2">
      <c r="A90" s="377"/>
      <c r="B90" s="367"/>
      <c r="C90" s="290"/>
      <c r="D90" s="368"/>
      <c r="E90" s="369"/>
      <c r="F90" s="270"/>
      <c r="G90" s="271"/>
      <c r="H90" s="271"/>
      <c r="I90" s="272"/>
      <c r="J90" s="292"/>
      <c r="K90" s="249"/>
    </row>
    <row r="92" spans="1:13" ht="18" customHeight="1" thickBot="1" x14ac:dyDescent="0.2">
      <c r="A92" s="499" t="s">
        <v>161</v>
      </c>
      <c r="B92" s="498"/>
      <c r="C92" s="493">
        <v>3.8194444444444441E-2</v>
      </c>
      <c r="D92" s="498"/>
      <c r="E92" s="498"/>
      <c r="F92" s="498"/>
      <c r="G92" s="498"/>
      <c r="H92" s="498"/>
      <c r="I92" s="255"/>
      <c r="J92" s="256"/>
      <c r="K92" s="249"/>
    </row>
    <row r="93" spans="1:13" ht="18" customHeight="1" x14ac:dyDescent="0.15">
      <c r="A93" s="293" t="s">
        <v>6</v>
      </c>
      <c r="B93" s="294" t="s">
        <v>7</v>
      </c>
      <c r="C93" s="295" t="s">
        <v>8</v>
      </c>
      <c r="D93" s="295" t="s">
        <v>9</v>
      </c>
      <c r="E93" s="862" t="s">
        <v>10</v>
      </c>
      <c r="F93" s="863"/>
      <c r="G93" s="863"/>
      <c r="H93" s="863"/>
      <c r="I93" s="864"/>
      <c r="J93" s="296" t="s">
        <v>11</v>
      </c>
      <c r="K93" s="249"/>
    </row>
    <row r="94" spans="1:13" ht="20.25" customHeight="1" x14ac:dyDescent="0.25">
      <c r="A94" s="297">
        <v>44381</v>
      </c>
      <c r="B94" s="501">
        <v>1</v>
      </c>
      <c r="C94" s="502">
        <v>0.41666666666666669</v>
      </c>
      <c r="D94" s="621">
        <v>58</v>
      </c>
      <c r="E94" s="527" t="s">
        <v>184</v>
      </c>
      <c r="F94" s="516"/>
      <c r="G94" s="506" t="s">
        <v>32</v>
      </c>
      <c r="H94" s="517"/>
      <c r="I94" s="589" t="s">
        <v>214</v>
      </c>
      <c r="J94" s="512" t="s">
        <v>274</v>
      </c>
      <c r="K94" s="249"/>
    </row>
    <row r="95" spans="1:13" ht="20.25" customHeight="1" x14ac:dyDescent="0.15">
      <c r="A95" s="299" t="str">
        <f>"（"&amp;TEXT(A94,"aaa")&amp;"）"</f>
        <v>（日）</v>
      </c>
      <c r="B95" s="501">
        <v>2</v>
      </c>
      <c r="C95" s="510">
        <f>C94+$C$92-0.00694444444444444</f>
        <v>0.44791666666666669</v>
      </c>
      <c r="D95" s="621" t="s">
        <v>458</v>
      </c>
      <c r="E95" s="527" t="s">
        <v>202</v>
      </c>
      <c r="F95" s="516" t="s">
        <v>160</v>
      </c>
      <c r="G95" s="506" t="s">
        <v>32</v>
      </c>
      <c r="H95" s="517" t="s">
        <v>160</v>
      </c>
      <c r="I95" s="589" t="s">
        <v>183</v>
      </c>
      <c r="J95" s="512" t="s">
        <v>440</v>
      </c>
      <c r="K95" s="249"/>
    </row>
    <row r="96" spans="1:13" ht="20.25" customHeight="1" x14ac:dyDescent="0.25">
      <c r="A96" s="300" t="s">
        <v>110</v>
      </c>
      <c r="B96" s="501">
        <v>3</v>
      </c>
      <c r="C96" s="510">
        <f>C95+$C$92</f>
        <v>0.4861111111111111</v>
      </c>
      <c r="D96" s="621">
        <v>66</v>
      </c>
      <c r="E96" s="527" t="s">
        <v>198</v>
      </c>
      <c r="F96" s="516"/>
      <c r="G96" s="506" t="s">
        <v>32</v>
      </c>
      <c r="H96" s="517" t="s">
        <v>160</v>
      </c>
      <c r="I96" s="589" t="s">
        <v>203</v>
      </c>
      <c r="J96" s="512" t="s">
        <v>274</v>
      </c>
      <c r="K96" s="249"/>
      <c r="M96" s="497"/>
    </row>
    <row r="97" spans="1:13" ht="20.25" customHeight="1" x14ac:dyDescent="0.15">
      <c r="A97" s="549" t="s">
        <v>367</v>
      </c>
      <c r="B97" s="501">
        <v>4</v>
      </c>
      <c r="C97" s="510">
        <f t="shared" ref="C97:C98" si="6">C96+$C$92</f>
        <v>0.52430555555555558</v>
      </c>
      <c r="D97" s="621" t="s">
        <v>458</v>
      </c>
      <c r="E97" s="527" t="s">
        <v>275</v>
      </c>
      <c r="F97" s="516" t="s">
        <v>160</v>
      </c>
      <c r="G97" s="506" t="s">
        <v>32</v>
      </c>
      <c r="H97" s="517" t="s">
        <v>160</v>
      </c>
      <c r="I97" s="528" t="s">
        <v>179</v>
      </c>
      <c r="J97" s="512" t="s">
        <v>455</v>
      </c>
      <c r="K97" s="249"/>
    </row>
    <row r="98" spans="1:13" ht="20.25" customHeight="1" x14ac:dyDescent="0.15">
      <c r="A98" s="631" t="s">
        <v>508</v>
      </c>
      <c r="B98" s="501">
        <v>5</v>
      </c>
      <c r="C98" s="510">
        <f t="shared" si="6"/>
        <v>0.5625</v>
      </c>
      <c r="D98" s="621">
        <v>68</v>
      </c>
      <c r="E98" s="527" t="s">
        <v>174</v>
      </c>
      <c r="F98" s="516" t="s">
        <v>160</v>
      </c>
      <c r="G98" s="506" t="s">
        <v>32</v>
      </c>
      <c r="H98" s="517" t="s">
        <v>160</v>
      </c>
      <c r="I98" s="589" t="s">
        <v>176</v>
      </c>
      <c r="J98" s="512" t="s">
        <v>274</v>
      </c>
      <c r="K98" s="249"/>
    </row>
    <row r="99" spans="1:13" ht="20.25" customHeight="1" x14ac:dyDescent="0.15">
      <c r="A99" s="303" t="s">
        <v>459</v>
      </c>
      <c r="B99" s="298"/>
      <c r="C99" s="288"/>
      <c r="D99" s="348"/>
      <c r="E99" s="265"/>
      <c r="F99" s="318"/>
      <c r="G99" s="347"/>
      <c r="H99" s="319"/>
      <c r="I99" s="374"/>
      <c r="J99" s="313"/>
      <c r="K99" s="249"/>
    </row>
    <row r="100" spans="1:13" ht="20.25" customHeight="1" x14ac:dyDescent="0.15">
      <c r="A100" s="303"/>
      <c r="B100" s="298"/>
      <c r="C100" s="289"/>
      <c r="D100" s="348"/>
      <c r="E100" s="265"/>
      <c r="F100" s="266"/>
      <c r="G100" s="259"/>
      <c r="H100" s="267"/>
      <c r="I100" s="268"/>
      <c r="J100" s="313"/>
      <c r="K100" s="249"/>
    </row>
    <row r="101" spans="1:13" ht="20.25" customHeight="1" x14ac:dyDescent="0.25">
      <c r="A101" s="326" t="s">
        <v>111</v>
      </c>
      <c r="B101" s="298"/>
      <c r="C101" s="289"/>
      <c r="D101" s="348"/>
      <c r="E101" s="265"/>
      <c r="F101" s="266"/>
      <c r="G101" s="259"/>
      <c r="H101" s="267"/>
      <c r="I101" s="374"/>
      <c r="J101" s="313"/>
      <c r="K101" s="249"/>
    </row>
    <row r="102" spans="1:13" ht="20.25" customHeight="1" x14ac:dyDescent="0.15">
      <c r="A102" s="303" t="s">
        <v>134</v>
      </c>
      <c r="B102" s="298"/>
      <c r="C102" s="289"/>
      <c r="D102" s="348"/>
      <c r="E102" s="265"/>
      <c r="F102" s="266"/>
      <c r="G102" s="259"/>
      <c r="H102" s="267"/>
      <c r="I102" s="374"/>
      <c r="J102" s="331"/>
      <c r="K102" s="249"/>
    </row>
    <row r="103" spans="1:13" s="275" customFormat="1" ht="20.25" customHeight="1" x14ac:dyDescent="0.15">
      <c r="A103" s="303" t="s">
        <v>274</v>
      </c>
      <c r="B103" s="298"/>
      <c r="C103" s="289"/>
      <c r="D103" s="286"/>
      <c r="E103" s="262" t="s">
        <v>22</v>
      </c>
      <c r="F103" s="258" t="s">
        <v>22</v>
      </c>
      <c r="G103" s="260" t="s">
        <v>22</v>
      </c>
      <c r="H103" s="260" t="s">
        <v>22</v>
      </c>
      <c r="I103" s="263" t="s">
        <v>22</v>
      </c>
      <c r="J103" s="313"/>
      <c r="K103" s="325"/>
    </row>
    <row r="104" spans="1:13" ht="20.25" customHeight="1" thickBot="1" x14ac:dyDescent="0.2">
      <c r="A104" s="377"/>
      <c r="B104" s="367"/>
      <c r="C104" s="290"/>
      <c r="D104" s="368"/>
      <c r="E104" s="369"/>
      <c r="F104" s="270"/>
      <c r="G104" s="271"/>
      <c r="H104" s="271"/>
      <c r="I104" s="272"/>
      <c r="J104" s="292"/>
      <c r="K104" s="249"/>
    </row>
    <row r="105" spans="1:13" ht="18" customHeight="1" x14ac:dyDescent="0.15">
      <c r="M105" s="276"/>
    </row>
    <row r="106" spans="1:13" ht="18" customHeight="1" thickBot="1" x14ac:dyDescent="0.2">
      <c r="A106" s="499" t="s">
        <v>161</v>
      </c>
      <c r="B106" s="498"/>
      <c r="C106" s="551">
        <v>3.125E-2</v>
      </c>
      <c r="D106" s="498"/>
      <c r="E106" s="498"/>
      <c r="F106" s="498"/>
      <c r="G106" s="498"/>
      <c r="H106" s="498"/>
      <c r="I106" s="255"/>
      <c r="J106" s="256"/>
      <c r="K106" s="249"/>
    </row>
    <row r="107" spans="1:13" ht="18" customHeight="1" x14ac:dyDescent="0.15">
      <c r="A107" s="293" t="s">
        <v>6</v>
      </c>
      <c r="B107" s="294" t="s">
        <v>7</v>
      </c>
      <c r="C107" s="295" t="s">
        <v>8</v>
      </c>
      <c r="D107" s="295" t="s">
        <v>9</v>
      </c>
      <c r="E107" s="862" t="s">
        <v>10</v>
      </c>
      <c r="F107" s="863"/>
      <c r="G107" s="863"/>
      <c r="H107" s="863"/>
      <c r="I107" s="864"/>
      <c r="J107" s="296" t="s">
        <v>11</v>
      </c>
      <c r="K107" s="249"/>
    </row>
    <row r="108" spans="1:13" ht="20.25" customHeight="1" x14ac:dyDescent="0.25">
      <c r="A108" s="297">
        <v>44399</v>
      </c>
      <c r="B108" s="298">
        <v>1</v>
      </c>
      <c r="C108" s="285">
        <v>0.39583333333333331</v>
      </c>
      <c r="D108" s="591">
        <v>57</v>
      </c>
      <c r="E108" s="265" t="s">
        <v>197</v>
      </c>
      <c r="F108" s="318">
        <v>2</v>
      </c>
      <c r="G108" s="347" t="s">
        <v>32</v>
      </c>
      <c r="H108" s="319">
        <v>3</v>
      </c>
      <c r="I108" s="374" t="s">
        <v>201</v>
      </c>
      <c r="J108" s="313" t="s">
        <v>564</v>
      </c>
      <c r="K108" s="249"/>
    </row>
    <row r="109" spans="1:13" ht="20.25" customHeight="1" x14ac:dyDescent="0.15">
      <c r="A109" s="299" t="str">
        <f>"（"&amp;TEXT(A108,"aaa")&amp;"）"&amp;"祝日"</f>
        <v>（木）祝日</v>
      </c>
      <c r="B109" s="298">
        <v>2</v>
      </c>
      <c r="C109" s="288">
        <f>C108+$C$78-0.00694444444444444</f>
        <v>0.42708333333333331</v>
      </c>
      <c r="D109" s="591">
        <v>58</v>
      </c>
      <c r="E109" s="265" t="s">
        <v>218</v>
      </c>
      <c r="F109" s="318">
        <v>1</v>
      </c>
      <c r="G109" s="347" t="s">
        <v>32</v>
      </c>
      <c r="H109" s="319">
        <v>0</v>
      </c>
      <c r="I109" s="268" t="s">
        <v>141</v>
      </c>
      <c r="J109" s="313" t="s">
        <v>565</v>
      </c>
      <c r="K109" s="249"/>
      <c r="M109" s="497"/>
    </row>
    <row r="110" spans="1:13" ht="20.25" customHeight="1" x14ac:dyDescent="0.25">
      <c r="A110" s="300" t="s">
        <v>110</v>
      </c>
      <c r="B110" s="298"/>
      <c r="C110" s="288"/>
      <c r="D110" s="591"/>
      <c r="E110" s="265"/>
      <c r="F110" s="318"/>
      <c r="G110" s="347"/>
      <c r="H110" s="319"/>
      <c r="I110" s="374"/>
      <c r="J110" s="313"/>
      <c r="K110" s="249"/>
    </row>
    <row r="111" spans="1:13" ht="20.25" customHeight="1" x14ac:dyDescent="0.15">
      <c r="A111" s="549" t="s">
        <v>567</v>
      </c>
      <c r="B111" s="298"/>
      <c r="C111" s="288"/>
      <c r="D111" s="591"/>
      <c r="E111" s="265"/>
      <c r="F111" s="318"/>
      <c r="G111" s="347"/>
      <c r="H111" s="319"/>
      <c r="I111" s="268"/>
      <c r="J111" s="313"/>
      <c r="K111" s="249"/>
    </row>
    <row r="112" spans="1:13" ht="20.25" customHeight="1" x14ac:dyDescent="0.15">
      <c r="A112" s="631" t="s">
        <v>197</v>
      </c>
      <c r="B112" s="298"/>
      <c r="C112" s="288"/>
      <c r="D112" s="591"/>
      <c r="E112" s="265"/>
      <c r="F112" s="318"/>
      <c r="G112" s="347"/>
      <c r="H112" s="319"/>
      <c r="I112" s="374"/>
      <c r="J112" s="313"/>
      <c r="K112" s="249"/>
    </row>
    <row r="113" spans="1:13" ht="20.25" customHeight="1" x14ac:dyDescent="0.15">
      <c r="A113" s="303" t="s">
        <v>201</v>
      </c>
      <c r="B113" s="298"/>
      <c r="C113" s="288"/>
      <c r="D113" s="591"/>
      <c r="E113" s="265"/>
      <c r="F113" s="318"/>
      <c r="G113" s="623"/>
      <c r="H113" s="319"/>
      <c r="I113" s="268"/>
      <c r="J113" s="313"/>
      <c r="K113" s="249"/>
      <c r="M113" s="492"/>
    </row>
    <row r="114" spans="1:13" ht="20.25" customHeight="1" x14ac:dyDescent="0.15">
      <c r="A114" s="303"/>
      <c r="B114" s="298"/>
      <c r="C114" s="288"/>
      <c r="D114" s="348"/>
      <c r="E114" s="265"/>
      <c r="F114" s="318"/>
      <c r="G114" s="623"/>
      <c r="H114" s="319"/>
      <c r="I114" s="268"/>
      <c r="J114" s="313"/>
      <c r="K114" s="249"/>
      <c r="M114" s="580"/>
    </row>
    <row r="115" spans="1:13" ht="20.25" customHeight="1" x14ac:dyDescent="0.25">
      <c r="A115" s="326" t="s">
        <v>111</v>
      </c>
      <c r="B115" s="298"/>
      <c r="C115" s="289"/>
      <c r="D115" s="348"/>
      <c r="E115" s="265"/>
      <c r="F115" s="318"/>
      <c r="G115" s="347"/>
      <c r="H115" s="319"/>
      <c r="I115" s="374"/>
      <c r="J115" s="313"/>
      <c r="K115" s="249"/>
    </row>
    <row r="116" spans="1:13" ht="20.25" customHeight="1" x14ac:dyDescent="0.15">
      <c r="A116" s="303" t="s">
        <v>134</v>
      </c>
      <c r="B116" s="298"/>
      <c r="C116" s="289"/>
      <c r="D116" s="348"/>
      <c r="E116" s="265"/>
      <c r="F116" s="266"/>
      <c r="G116" s="259"/>
      <c r="H116" s="267"/>
      <c r="I116" s="374"/>
      <c r="J116" s="644"/>
      <c r="K116" s="249"/>
    </row>
    <row r="117" spans="1:13" s="275" customFormat="1" ht="20.25" customHeight="1" x14ac:dyDescent="0.15">
      <c r="A117" s="303" t="s">
        <v>202</v>
      </c>
      <c r="B117" s="298"/>
      <c r="C117" s="289"/>
      <c r="D117" s="286"/>
      <c r="E117" s="262" t="s">
        <v>22</v>
      </c>
      <c r="F117" s="258" t="s">
        <v>22</v>
      </c>
      <c r="G117" s="260" t="s">
        <v>22</v>
      </c>
      <c r="H117" s="260" t="s">
        <v>22</v>
      </c>
      <c r="I117" s="263" t="s">
        <v>22</v>
      </c>
      <c r="J117" s="313"/>
      <c r="K117" s="325"/>
    </row>
    <row r="118" spans="1:13" ht="20.25" customHeight="1" thickBot="1" x14ac:dyDescent="0.2">
      <c r="A118" s="377"/>
      <c r="B118" s="367"/>
      <c r="C118" s="290"/>
      <c r="D118" s="368"/>
      <c r="E118" s="369"/>
      <c r="F118" s="270"/>
      <c r="G118" s="271"/>
      <c r="H118" s="271"/>
      <c r="I118" s="272"/>
      <c r="J118" s="292"/>
      <c r="K118" s="249"/>
    </row>
  </sheetData>
  <mergeCells count="10">
    <mergeCell ref="E107:I107"/>
    <mergeCell ref="E79:I79"/>
    <mergeCell ref="E93:I93"/>
    <mergeCell ref="E65:I65"/>
    <mergeCell ref="A1:J1"/>
    <mergeCell ref="E4:I4"/>
    <mergeCell ref="E20:I20"/>
    <mergeCell ref="E50:I50"/>
    <mergeCell ref="A49:B49"/>
    <mergeCell ref="E35:I35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80" firstPageNumber="4294963191" orientation="portrait" horizontalDpi="4294967293" r:id="rId1"/>
  <headerFooter alignWithMargins="0"/>
  <rowBreaks count="2" manualBreakCount="2">
    <brk id="33" max="16383" man="1"/>
    <brk id="7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全日程</vt:lpstr>
      <vt:lpstr>2以下_表</vt:lpstr>
      <vt:lpstr>2以下_日程</vt:lpstr>
      <vt:lpstr>3以下_表</vt:lpstr>
      <vt:lpstr>3以下_日程</vt:lpstr>
      <vt:lpstr>4以下_表</vt:lpstr>
      <vt:lpstr>4以下_日程</vt:lpstr>
      <vt:lpstr>5以下_表</vt:lpstr>
      <vt:lpstr>5以下_日程</vt:lpstr>
      <vt:lpstr>6以下_表</vt:lpstr>
      <vt:lpstr>6以下_日程</vt:lpstr>
      <vt:lpstr>最終日用</vt:lpstr>
      <vt:lpstr>'2以下_日程'!Print_Area</vt:lpstr>
      <vt:lpstr>'2以下_表'!Print_Area</vt:lpstr>
      <vt:lpstr>'3以下_日程'!Print_Area</vt:lpstr>
      <vt:lpstr>'3以下_表'!Print_Area</vt:lpstr>
      <vt:lpstr>'4以下_日程'!Print_Area</vt:lpstr>
      <vt:lpstr>'4以下_表'!Print_Area</vt:lpstr>
      <vt:lpstr>'5以下_日程'!Print_Area</vt:lpstr>
      <vt:lpstr>'5以下_表'!Print_Area</vt:lpstr>
      <vt:lpstr>'6以下_日程'!Print_Area</vt:lpstr>
      <vt:lpstr>'6以下_表'!Print_Area</vt:lpstr>
      <vt:lpstr>全日程!Print_Area</vt:lpstr>
      <vt:lpstr>'2以下_日程'!Print_Titles</vt:lpstr>
      <vt:lpstr>'3以下_日程'!Print_Titles</vt:lpstr>
      <vt:lpstr>'4以下_日程'!Print_Titles</vt:lpstr>
      <vt:lpstr>'5以下_日程'!Print_Titles</vt:lpstr>
      <vt:lpstr>'6以下_日程'!Print_Titles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hirotoshi</cp:lastModifiedBy>
  <cp:lastPrinted>2021-07-16T08:29:24Z</cp:lastPrinted>
  <dcterms:created xsi:type="dcterms:W3CDTF">2017-03-08T12:10:26Z</dcterms:created>
  <dcterms:modified xsi:type="dcterms:W3CDTF">2021-07-27T03:24:56Z</dcterms:modified>
</cp:coreProperties>
</file>